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4"/>
  <workbookPr/>
  <mc:AlternateContent xmlns:mc="http://schemas.openxmlformats.org/markup-compatibility/2006">
    <mc:Choice Requires="x15">
      <x15ac:absPath xmlns:x15ac="http://schemas.microsoft.com/office/spreadsheetml/2010/11/ac" url="/Users/jeromebijaqui/Desktop/"/>
    </mc:Choice>
  </mc:AlternateContent>
  <xr:revisionPtr revIDLastSave="0" documentId="13_ncr:1_{F347FC87-0DAE-7E45-96B8-F86C8B39AAFD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CHALLENGE" sheetId="1" r:id="rId1"/>
    <sheet name="baby" sheetId="2" r:id="rId2"/>
    <sheet name="mini-poussin" sheetId="3" r:id="rId3"/>
    <sheet name="Poussins " sheetId="4" r:id="rId4"/>
    <sheet name="benjamin " sheetId="5" r:id="rId5"/>
    <sheet name="Minime " sheetId="6" r:id="rId6"/>
    <sheet name="cadet " sheetId="7" r:id="rId7"/>
    <sheet name="junior-senior 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K25" i="8" l="1"/>
  <c r="CJ25" i="8"/>
  <c r="CI25" i="8"/>
  <c r="CH25" i="8"/>
  <c r="CG25" i="8"/>
  <c r="CF25" i="8"/>
  <c r="CE25" i="8"/>
  <c r="CD25" i="8"/>
  <c r="CB25" i="8"/>
  <c r="CA25" i="8"/>
  <c r="BZ25" i="8"/>
  <c r="BY25" i="8"/>
  <c r="BX25" i="8"/>
  <c r="BW25" i="8"/>
  <c r="BV25" i="8"/>
  <c r="BU25" i="8"/>
  <c r="BS25" i="8"/>
  <c r="BR25" i="8"/>
  <c r="BQ25" i="8"/>
  <c r="BP25" i="8"/>
  <c r="BO25" i="8"/>
  <c r="BN25" i="8"/>
  <c r="BL25" i="8"/>
  <c r="BK25" i="8"/>
  <c r="BJ25" i="8"/>
  <c r="BI25" i="8"/>
  <c r="BH25" i="8"/>
  <c r="BG25" i="8"/>
  <c r="BF25" i="8"/>
  <c r="BE25" i="8"/>
  <c r="BD25" i="8"/>
  <c r="BB25" i="8"/>
  <c r="BA25" i="8"/>
  <c r="AZ25" i="8"/>
  <c r="AY25" i="8"/>
  <c r="AX25" i="8"/>
  <c r="AW25" i="8"/>
  <c r="AV25" i="8"/>
  <c r="AT25" i="8"/>
  <c r="AS25" i="8"/>
  <c r="AR25" i="8"/>
  <c r="AQ25" i="8"/>
  <c r="AP25" i="8"/>
  <c r="AO25" i="8"/>
  <c r="AN25" i="8"/>
  <c r="AM25" i="8"/>
  <c r="AL25" i="8"/>
  <c r="AJ25" i="8"/>
  <c r="AI25" i="8"/>
  <c r="AH25" i="8"/>
  <c r="AG25" i="8"/>
  <c r="AF25" i="8"/>
  <c r="AE25" i="8"/>
  <c r="AD25" i="8"/>
  <c r="AB25" i="8"/>
  <c r="AA25" i="8"/>
  <c r="Z25" i="8"/>
  <c r="Y25" i="8"/>
  <c r="X25" i="8"/>
  <c r="W25" i="8"/>
  <c r="V25" i="8"/>
  <c r="U25" i="8"/>
  <c r="S25" i="8"/>
  <c r="R25" i="8"/>
  <c r="Q25" i="8"/>
  <c r="P25" i="8"/>
  <c r="O25" i="8"/>
  <c r="N25" i="8"/>
  <c r="M25" i="8"/>
  <c r="K25" i="8"/>
  <c r="J25" i="8"/>
  <c r="I25" i="8"/>
  <c r="H25" i="8"/>
  <c r="G25" i="8"/>
  <c r="F25" i="8"/>
  <c r="E25" i="8"/>
  <c r="D25" i="8"/>
  <c r="C25" i="8"/>
  <c r="CL24" i="8"/>
  <c r="CC24" i="8"/>
  <c r="BT24" i="8"/>
  <c r="BM24" i="8"/>
  <c r="BC24" i="8"/>
  <c r="AU24" i="8"/>
  <c r="AK24" i="8"/>
  <c r="AC24" i="8"/>
  <c r="T24" i="8"/>
  <c r="L24" i="8"/>
  <c r="CL23" i="8"/>
  <c r="CC23" i="8"/>
  <c r="BT23" i="8"/>
  <c r="BM23" i="8"/>
  <c r="BC23" i="8"/>
  <c r="AU23" i="8"/>
  <c r="AK23" i="8"/>
  <c r="AC23" i="8"/>
  <c r="T23" i="8"/>
  <c r="L23" i="8"/>
  <c r="CL22" i="8"/>
  <c r="CC22" i="8"/>
  <c r="BT22" i="8"/>
  <c r="BM22" i="8"/>
  <c r="BC22" i="8"/>
  <c r="AU22" i="8"/>
  <c r="AK22" i="8"/>
  <c r="AC22" i="8"/>
  <c r="T22" i="8"/>
  <c r="L22" i="8"/>
  <c r="CL21" i="8"/>
  <c r="CC21" i="8"/>
  <c r="BT21" i="8"/>
  <c r="BM21" i="8"/>
  <c r="BC21" i="8"/>
  <c r="AU21" i="8"/>
  <c r="AK21" i="8"/>
  <c r="AC21" i="8"/>
  <c r="T21" i="8"/>
  <c r="L21" i="8"/>
  <c r="CL20" i="8"/>
  <c r="CC20" i="8"/>
  <c r="BT20" i="8"/>
  <c r="BM20" i="8"/>
  <c r="BC20" i="8"/>
  <c r="AU20" i="8"/>
  <c r="AK20" i="8"/>
  <c r="AC20" i="8"/>
  <c r="T20" i="8"/>
  <c r="L20" i="8"/>
  <c r="CL19" i="8"/>
  <c r="CC19" i="8"/>
  <c r="BT19" i="8"/>
  <c r="BM19" i="8"/>
  <c r="BC19" i="8"/>
  <c r="AU19" i="8"/>
  <c r="AK19" i="8"/>
  <c r="AC19" i="8"/>
  <c r="T19" i="8"/>
  <c r="L19" i="8"/>
  <c r="CL18" i="8"/>
  <c r="CC18" i="8"/>
  <c r="BT18" i="8"/>
  <c r="BM18" i="8"/>
  <c r="BC18" i="8"/>
  <c r="AU18" i="8"/>
  <c r="AK18" i="8"/>
  <c r="AC18" i="8"/>
  <c r="T18" i="8"/>
  <c r="L18" i="8"/>
  <c r="CL17" i="8"/>
  <c r="CC17" i="8"/>
  <c r="BT17" i="8"/>
  <c r="BM17" i="8"/>
  <c r="BC17" i="8"/>
  <c r="AU17" i="8"/>
  <c r="AK17" i="8"/>
  <c r="AC17" i="8"/>
  <c r="T17" i="8"/>
  <c r="L17" i="8"/>
  <c r="CL16" i="8"/>
  <c r="CC16" i="8"/>
  <c r="BT16" i="8"/>
  <c r="BM16" i="8"/>
  <c r="BC16" i="8"/>
  <c r="AU16" i="8"/>
  <c r="AK16" i="8"/>
  <c r="AC16" i="8"/>
  <c r="T16" i="8"/>
  <c r="L16" i="8"/>
  <c r="CL15" i="8"/>
  <c r="CC15" i="8"/>
  <c r="BT15" i="8"/>
  <c r="BM15" i="8"/>
  <c r="BC15" i="8"/>
  <c r="AU15" i="8"/>
  <c r="AK15" i="8"/>
  <c r="AC15" i="8"/>
  <c r="T15" i="8"/>
  <c r="L15" i="8"/>
  <c r="CL14" i="8"/>
  <c r="CC14" i="8"/>
  <c r="BT14" i="8"/>
  <c r="BM14" i="8"/>
  <c r="BC14" i="8"/>
  <c r="AU14" i="8"/>
  <c r="AK14" i="8"/>
  <c r="AC14" i="8"/>
  <c r="T14" i="8"/>
  <c r="L14" i="8"/>
  <c r="CL13" i="8"/>
  <c r="CC13" i="8"/>
  <c r="BT13" i="8"/>
  <c r="BM13" i="8"/>
  <c r="BC13" i="8"/>
  <c r="AU13" i="8"/>
  <c r="AK13" i="8"/>
  <c r="AC13" i="8"/>
  <c r="T13" i="8"/>
  <c r="L13" i="8"/>
  <c r="CL12" i="8"/>
  <c r="CC12" i="8"/>
  <c r="BT12" i="8"/>
  <c r="BM12" i="8"/>
  <c r="BC12" i="8"/>
  <c r="AU12" i="8"/>
  <c r="AK12" i="8"/>
  <c r="AC12" i="8"/>
  <c r="T12" i="8"/>
  <c r="L12" i="8"/>
  <c r="CL11" i="8"/>
  <c r="CC11" i="8"/>
  <c r="BT11" i="8"/>
  <c r="BM11" i="8"/>
  <c r="BC11" i="8"/>
  <c r="AU11" i="8"/>
  <c r="AK11" i="8"/>
  <c r="AC11" i="8"/>
  <c r="T11" i="8"/>
  <c r="L11" i="8"/>
  <c r="CL10" i="8"/>
  <c r="CC10" i="8"/>
  <c r="BT10" i="8"/>
  <c r="BM10" i="8"/>
  <c r="BC10" i="8"/>
  <c r="AU10" i="8"/>
  <c r="AK10" i="8"/>
  <c r="AC10" i="8"/>
  <c r="T10" i="8"/>
  <c r="L10" i="8"/>
  <c r="CL9" i="8"/>
  <c r="CC9" i="8"/>
  <c r="BT9" i="8"/>
  <c r="BM9" i="8"/>
  <c r="BC9" i="8"/>
  <c r="AU9" i="8"/>
  <c r="AK9" i="8"/>
  <c r="AC9" i="8"/>
  <c r="T9" i="8"/>
  <c r="L9" i="8"/>
  <c r="CL8" i="8"/>
  <c r="CC8" i="8"/>
  <c r="BT8" i="8"/>
  <c r="BM8" i="8"/>
  <c r="BC8" i="8"/>
  <c r="AU8" i="8"/>
  <c r="AK8" i="8"/>
  <c r="AC8" i="8"/>
  <c r="T8" i="8"/>
  <c r="L8" i="8"/>
  <c r="CL7" i="8"/>
  <c r="CC7" i="8"/>
  <c r="BT7" i="8"/>
  <c r="BM7" i="8"/>
  <c r="BC7" i="8"/>
  <c r="AU7" i="8"/>
  <c r="AK7" i="8"/>
  <c r="AC7" i="8"/>
  <c r="T7" i="8"/>
  <c r="L7" i="8"/>
  <c r="CL6" i="8"/>
  <c r="CC6" i="8"/>
  <c r="BT6" i="8"/>
  <c r="BM6" i="8"/>
  <c r="BC6" i="8"/>
  <c r="AU6" i="8"/>
  <c r="AK6" i="8"/>
  <c r="AC6" i="8"/>
  <c r="T6" i="8"/>
  <c r="L6" i="8"/>
  <c r="CL5" i="8"/>
  <c r="CC5" i="8"/>
  <c r="BT5" i="8"/>
  <c r="BM5" i="8"/>
  <c r="BC5" i="8"/>
  <c r="AU5" i="8"/>
  <c r="AK5" i="8"/>
  <c r="AC5" i="8"/>
  <c r="T5" i="8"/>
  <c r="L5" i="8"/>
  <c r="CL4" i="8"/>
  <c r="CC4" i="8"/>
  <c r="BT4" i="8"/>
  <c r="BM4" i="8"/>
  <c r="BC4" i="8"/>
  <c r="AU4" i="8"/>
  <c r="AK4" i="8"/>
  <c r="AC4" i="8"/>
  <c r="T4" i="8"/>
  <c r="L4" i="8"/>
  <c r="CL3" i="8"/>
  <c r="CC3" i="8"/>
  <c r="BT3" i="8"/>
  <c r="BM3" i="8"/>
  <c r="BC3" i="8"/>
  <c r="AU3" i="8"/>
  <c r="AK3" i="8"/>
  <c r="AC3" i="8"/>
  <c r="T3" i="8"/>
  <c r="L3" i="8"/>
  <c r="CL2" i="8"/>
  <c r="CL25" i="8" s="1"/>
  <c r="CC2" i="8"/>
  <c r="CC25" i="8" s="1"/>
  <c r="BT2" i="8"/>
  <c r="BT25" i="8" s="1"/>
  <c r="BM2" i="8"/>
  <c r="BM25" i="8" s="1"/>
  <c r="BC2" i="8"/>
  <c r="BC25" i="8" s="1"/>
  <c r="AU2" i="8"/>
  <c r="AU25" i="8" s="1"/>
  <c r="AK2" i="8"/>
  <c r="AK25" i="8" s="1"/>
  <c r="AC2" i="8"/>
  <c r="AC25" i="8" s="1"/>
  <c r="T2" i="8"/>
  <c r="T25" i="8" s="1"/>
  <c r="L2" i="8"/>
  <c r="L25" i="8" s="1"/>
  <c r="CL13" i="7"/>
  <c r="CK13" i="7"/>
  <c r="CJ13" i="7"/>
  <c r="CI13" i="7"/>
  <c r="CH13" i="7"/>
  <c r="CG13" i="7"/>
  <c r="CF13" i="7"/>
  <c r="CE13" i="7"/>
  <c r="CC13" i="7"/>
  <c r="CB13" i="7"/>
  <c r="CA13" i="7"/>
  <c r="BZ13" i="7"/>
  <c r="BY13" i="7"/>
  <c r="BX13" i="7"/>
  <c r="BW13" i="7"/>
  <c r="BV13" i="7"/>
  <c r="BT13" i="7"/>
  <c r="BS13" i="7"/>
  <c r="BR13" i="7"/>
  <c r="BQ13" i="7"/>
  <c r="BP13" i="7"/>
  <c r="BO13" i="7"/>
  <c r="BN13" i="7"/>
  <c r="BM13" i="7"/>
  <c r="BK13" i="7"/>
  <c r="BJ13" i="7"/>
  <c r="BI13" i="7"/>
  <c r="BH13" i="7"/>
  <c r="BG13" i="7"/>
  <c r="BF13" i="7"/>
  <c r="BE13" i="7"/>
  <c r="BD13" i="7"/>
  <c r="BC13" i="7"/>
  <c r="BA13" i="7"/>
  <c r="AZ13" i="7"/>
  <c r="AY13" i="7"/>
  <c r="AX13" i="7"/>
  <c r="AW13" i="7"/>
  <c r="AV13" i="7"/>
  <c r="AU13" i="7"/>
  <c r="AS13" i="7"/>
  <c r="AR13" i="7"/>
  <c r="AQ13" i="7"/>
  <c r="AP13" i="7"/>
  <c r="AO13" i="7"/>
  <c r="AN13" i="7"/>
  <c r="AM13" i="7"/>
  <c r="AL13" i="7"/>
  <c r="AK13" i="7"/>
  <c r="AI13" i="7"/>
  <c r="AH13" i="7"/>
  <c r="AG13" i="7"/>
  <c r="AF13" i="7"/>
  <c r="AE13" i="7"/>
  <c r="AD13" i="7"/>
  <c r="AC13" i="7"/>
  <c r="AA13" i="7"/>
  <c r="Z13" i="7"/>
  <c r="Y13" i="7"/>
  <c r="X13" i="7"/>
  <c r="W13" i="7"/>
  <c r="V13" i="7"/>
  <c r="U13" i="7"/>
  <c r="T13" i="7"/>
  <c r="R13" i="7"/>
  <c r="Q13" i="7"/>
  <c r="P13" i="7"/>
  <c r="O13" i="7"/>
  <c r="N13" i="7"/>
  <c r="M13" i="7"/>
  <c r="K13" i="7"/>
  <c r="J13" i="7"/>
  <c r="I13" i="7"/>
  <c r="H13" i="7"/>
  <c r="G13" i="7"/>
  <c r="F13" i="7"/>
  <c r="E13" i="7"/>
  <c r="D13" i="7"/>
  <c r="C13" i="7"/>
  <c r="CM12" i="7"/>
  <c r="CD12" i="7"/>
  <c r="BU12" i="7"/>
  <c r="BL12" i="7"/>
  <c r="BB12" i="7"/>
  <c r="AT12" i="7"/>
  <c r="AJ12" i="7"/>
  <c r="AB12" i="7"/>
  <c r="S12" i="7"/>
  <c r="L12" i="7"/>
  <c r="CM11" i="7"/>
  <c r="CD11" i="7"/>
  <c r="BU11" i="7"/>
  <c r="BL11" i="7"/>
  <c r="BB11" i="7"/>
  <c r="AT11" i="7"/>
  <c r="AJ11" i="7"/>
  <c r="AB11" i="7"/>
  <c r="S11" i="7"/>
  <c r="L11" i="7"/>
  <c r="CM10" i="7"/>
  <c r="CD10" i="7"/>
  <c r="BU10" i="7"/>
  <c r="BL10" i="7"/>
  <c r="BB10" i="7"/>
  <c r="AT10" i="7"/>
  <c r="AJ10" i="7"/>
  <c r="AB10" i="7"/>
  <c r="S10" i="7"/>
  <c r="L10" i="7"/>
  <c r="CM9" i="7"/>
  <c r="CD9" i="7"/>
  <c r="BU9" i="7"/>
  <c r="BL9" i="7"/>
  <c r="BB9" i="7"/>
  <c r="AT9" i="7"/>
  <c r="AJ9" i="7"/>
  <c r="AB9" i="7"/>
  <c r="S9" i="7"/>
  <c r="L9" i="7"/>
  <c r="CM8" i="7"/>
  <c r="CD8" i="7"/>
  <c r="BU8" i="7"/>
  <c r="BL8" i="7"/>
  <c r="BB8" i="7"/>
  <c r="AT8" i="7"/>
  <c r="AJ8" i="7"/>
  <c r="AB8" i="7"/>
  <c r="S8" i="7"/>
  <c r="L8" i="7"/>
  <c r="CM7" i="7"/>
  <c r="CD7" i="7"/>
  <c r="BU7" i="7"/>
  <c r="BL7" i="7"/>
  <c r="BB7" i="7"/>
  <c r="AT7" i="7"/>
  <c r="AJ7" i="7"/>
  <c r="AB7" i="7"/>
  <c r="S7" i="7"/>
  <c r="L7" i="7"/>
  <c r="CM6" i="7"/>
  <c r="CD6" i="7"/>
  <c r="BU6" i="7"/>
  <c r="BL6" i="7"/>
  <c r="BB6" i="7"/>
  <c r="AT6" i="7"/>
  <c r="AJ6" i="7"/>
  <c r="AB6" i="7"/>
  <c r="S6" i="7"/>
  <c r="L6" i="7"/>
  <c r="CM5" i="7"/>
  <c r="CD5" i="7"/>
  <c r="BU5" i="7"/>
  <c r="BL5" i="7"/>
  <c r="BB5" i="7"/>
  <c r="AT5" i="7"/>
  <c r="AJ5" i="7"/>
  <c r="AB5" i="7"/>
  <c r="S5" i="7"/>
  <c r="L5" i="7"/>
  <c r="CM4" i="7"/>
  <c r="CD4" i="7"/>
  <c r="BU4" i="7"/>
  <c r="BL4" i="7"/>
  <c r="BB4" i="7"/>
  <c r="AT4" i="7"/>
  <c r="AJ4" i="7"/>
  <c r="AB4" i="7"/>
  <c r="S4" i="7"/>
  <c r="L4" i="7"/>
  <c r="CM3" i="7"/>
  <c r="CD3" i="7"/>
  <c r="BU3" i="7"/>
  <c r="BL3" i="7"/>
  <c r="BB3" i="7"/>
  <c r="AT3" i="7"/>
  <c r="AJ3" i="7"/>
  <c r="AB3" i="7"/>
  <c r="S3" i="7"/>
  <c r="L3" i="7"/>
  <c r="CM2" i="7"/>
  <c r="CM13" i="7" s="1"/>
  <c r="CD2" i="7"/>
  <c r="CD13" i="7" s="1"/>
  <c r="BU2" i="7"/>
  <c r="BU13" i="7" s="1"/>
  <c r="BL2" i="7"/>
  <c r="BL13" i="7" s="1"/>
  <c r="BB2" i="7"/>
  <c r="BB13" i="7" s="1"/>
  <c r="AT2" i="7"/>
  <c r="AT13" i="7" s="1"/>
  <c r="AJ2" i="7"/>
  <c r="AJ13" i="7" s="1"/>
  <c r="AB2" i="7"/>
  <c r="AB13" i="7" s="1"/>
  <c r="S2" i="7"/>
  <c r="S13" i="7" s="1"/>
  <c r="L2" i="7"/>
  <c r="L13" i="7" s="1"/>
  <c r="CZ19" i="6"/>
  <c r="CY19" i="6"/>
  <c r="CX19" i="6"/>
  <c r="CV19" i="6"/>
  <c r="CT19" i="6"/>
  <c r="CS19" i="6"/>
  <c r="CR19" i="6"/>
  <c r="CQ19" i="6"/>
  <c r="CP19" i="6"/>
  <c r="CO19" i="6"/>
  <c r="CM19" i="6"/>
  <c r="CK19" i="6"/>
  <c r="CJ19" i="6"/>
  <c r="CI19" i="6"/>
  <c r="CH19" i="6"/>
  <c r="CG19" i="6"/>
  <c r="CF19" i="6"/>
  <c r="CD19" i="6"/>
  <c r="CB19" i="6"/>
  <c r="CA19" i="6"/>
  <c r="BZ19" i="6"/>
  <c r="BY19" i="6"/>
  <c r="BX19" i="6"/>
  <c r="BV19" i="6"/>
  <c r="BT19" i="6"/>
  <c r="BS19" i="6"/>
  <c r="BR19" i="6"/>
  <c r="BQ19" i="6"/>
  <c r="BP19" i="6"/>
  <c r="BO19" i="6"/>
  <c r="BN19" i="6"/>
  <c r="BM19" i="6"/>
  <c r="BL19" i="6"/>
  <c r="BJ19" i="6"/>
  <c r="BH19" i="6"/>
  <c r="BG19" i="6"/>
  <c r="BF19" i="6"/>
  <c r="BE19" i="6"/>
  <c r="BC19" i="6"/>
  <c r="BA19" i="6"/>
  <c r="AZ19" i="6"/>
  <c r="AY19" i="6"/>
  <c r="AX19" i="6"/>
  <c r="AW19" i="6"/>
  <c r="AV19" i="6"/>
  <c r="AU19" i="6"/>
  <c r="AS19" i="6"/>
  <c r="AQ19" i="6"/>
  <c r="AP19" i="6"/>
  <c r="AO19" i="6"/>
  <c r="AN19" i="6"/>
  <c r="AM19" i="6"/>
  <c r="AL19" i="6"/>
  <c r="AJ19" i="6"/>
  <c r="AH19" i="6"/>
  <c r="AG19" i="6"/>
  <c r="AF19" i="6"/>
  <c r="AE19" i="6"/>
  <c r="AD19" i="6"/>
  <c r="AC19" i="6"/>
  <c r="AB19" i="6"/>
  <c r="AA19" i="6"/>
  <c r="Z19" i="6"/>
  <c r="Y19" i="6"/>
  <c r="W19" i="6"/>
  <c r="U19" i="6"/>
  <c r="T19" i="6"/>
  <c r="S19" i="6"/>
  <c r="R19" i="6"/>
  <c r="Q19" i="6"/>
  <c r="P19" i="6"/>
  <c r="O19" i="6"/>
  <c r="M19" i="6"/>
  <c r="K19" i="6"/>
  <c r="J19" i="6"/>
  <c r="I19" i="6"/>
  <c r="H19" i="6"/>
  <c r="G19" i="6"/>
  <c r="F19" i="6"/>
  <c r="E19" i="6"/>
  <c r="D19" i="6"/>
  <c r="CU18" i="6"/>
  <c r="CW18" i="6" s="1"/>
  <c r="CN18" i="6"/>
  <c r="CL18" i="6"/>
  <c r="CE18" i="6"/>
  <c r="CC18" i="6"/>
  <c r="BW18" i="6"/>
  <c r="BU18" i="6"/>
  <c r="BI18" i="6"/>
  <c r="BK18" i="6" s="1"/>
  <c r="BD18" i="6"/>
  <c r="BB18" i="6"/>
  <c r="AT18" i="6"/>
  <c r="AR18" i="6"/>
  <c r="AK18" i="6"/>
  <c r="AI18" i="6"/>
  <c r="V18" i="6"/>
  <c r="X18" i="6" s="1"/>
  <c r="N18" i="6"/>
  <c r="L18" i="6"/>
  <c r="CW17" i="6"/>
  <c r="CU17" i="6"/>
  <c r="CN17" i="6"/>
  <c r="CL17" i="6"/>
  <c r="CC17" i="6"/>
  <c r="CE17" i="6" s="1"/>
  <c r="BW17" i="6"/>
  <c r="BU17" i="6"/>
  <c r="BK17" i="6"/>
  <c r="BI17" i="6"/>
  <c r="BD17" i="6"/>
  <c r="BB17" i="6"/>
  <c r="AR17" i="6"/>
  <c r="AT17" i="6" s="1"/>
  <c r="AK17" i="6"/>
  <c r="AI17" i="6"/>
  <c r="X17" i="6"/>
  <c r="V17" i="6"/>
  <c r="N17" i="6"/>
  <c r="L17" i="6"/>
  <c r="CU16" i="6"/>
  <c r="CW16" i="6" s="1"/>
  <c r="CN16" i="6"/>
  <c r="CL16" i="6"/>
  <c r="CC16" i="6"/>
  <c r="CE16" i="6" s="1"/>
  <c r="BW16" i="6"/>
  <c r="BU16" i="6"/>
  <c r="BI16" i="6"/>
  <c r="BK16" i="6" s="1"/>
  <c r="BD16" i="6"/>
  <c r="BB16" i="6"/>
  <c r="AR16" i="6"/>
  <c r="AT16" i="6" s="1"/>
  <c r="AK16" i="6"/>
  <c r="AI16" i="6"/>
  <c r="V16" i="6"/>
  <c r="X16" i="6" s="1"/>
  <c r="N16" i="6"/>
  <c r="L16" i="6"/>
  <c r="CU15" i="6"/>
  <c r="CW15" i="6" s="1"/>
  <c r="CN15" i="6"/>
  <c r="CL15" i="6"/>
  <c r="CC15" i="6"/>
  <c r="CE15" i="6" s="1"/>
  <c r="BW15" i="6"/>
  <c r="BU15" i="6"/>
  <c r="BI15" i="6"/>
  <c r="BK15" i="6" s="1"/>
  <c r="BD15" i="6"/>
  <c r="BB15" i="6"/>
  <c r="AR15" i="6"/>
  <c r="AT15" i="6" s="1"/>
  <c r="AK15" i="6"/>
  <c r="AI15" i="6"/>
  <c r="V15" i="6"/>
  <c r="X15" i="6" s="1"/>
  <c r="N15" i="6"/>
  <c r="L15" i="6"/>
  <c r="CU14" i="6"/>
  <c r="CW14" i="6" s="1"/>
  <c r="CN14" i="6"/>
  <c r="CL14" i="6"/>
  <c r="CC14" i="6"/>
  <c r="CE14" i="6" s="1"/>
  <c r="BW14" i="6"/>
  <c r="BU14" i="6"/>
  <c r="BI14" i="6"/>
  <c r="BK14" i="6" s="1"/>
  <c r="BD14" i="6"/>
  <c r="BB14" i="6"/>
  <c r="AR14" i="6"/>
  <c r="AT14" i="6" s="1"/>
  <c r="AI14" i="6"/>
  <c r="AK14" i="6" s="1"/>
  <c r="V14" i="6"/>
  <c r="X14" i="6" s="1"/>
  <c r="N14" i="6"/>
  <c r="L14" i="6"/>
  <c r="CU13" i="6"/>
  <c r="CW13" i="6" s="1"/>
  <c r="CL13" i="6"/>
  <c r="CN13" i="6" s="1"/>
  <c r="CC13" i="6"/>
  <c r="CE13" i="6" s="1"/>
  <c r="BW13" i="6"/>
  <c r="BU13" i="6"/>
  <c r="BI13" i="6"/>
  <c r="BK13" i="6" s="1"/>
  <c r="BB13" i="6"/>
  <c r="BD13" i="6" s="1"/>
  <c r="AR13" i="6"/>
  <c r="AT13" i="6" s="1"/>
  <c r="AK13" i="6"/>
  <c r="AI13" i="6"/>
  <c r="V13" i="6"/>
  <c r="X13" i="6" s="1"/>
  <c r="L13" i="6"/>
  <c r="N13" i="6" s="1"/>
  <c r="CU12" i="6"/>
  <c r="CW12" i="6" s="1"/>
  <c r="CN12" i="6"/>
  <c r="CL12" i="6"/>
  <c r="CC12" i="6"/>
  <c r="CE12" i="6" s="1"/>
  <c r="BU12" i="6"/>
  <c r="BW12" i="6" s="1"/>
  <c r="BI12" i="6"/>
  <c r="BK12" i="6" s="1"/>
  <c r="BD12" i="6"/>
  <c r="BB12" i="6"/>
  <c r="AR12" i="6"/>
  <c r="AT12" i="6" s="1"/>
  <c r="AI12" i="6"/>
  <c r="AK12" i="6" s="1"/>
  <c r="V12" i="6"/>
  <c r="X12" i="6" s="1"/>
  <c r="N12" i="6"/>
  <c r="L12" i="6"/>
  <c r="CU11" i="6"/>
  <c r="CW11" i="6" s="1"/>
  <c r="CL11" i="6"/>
  <c r="CN11" i="6" s="1"/>
  <c r="CC11" i="6"/>
  <c r="CE11" i="6" s="1"/>
  <c r="BW11" i="6"/>
  <c r="BU11" i="6"/>
  <c r="BI11" i="6"/>
  <c r="BK11" i="6" s="1"/>
  <c r="BB11" i="6"/>
  <c r="BD11" i="6" s="1"/>
  <c r="AR11" i="6"/>
  <c r="AT11" i="6" s="1"/>
  <c r="AK11" i="6"/>
  <c r="AI11" i="6"/>
  <c r="V11" i="6"/>
  <c r="X11" i="6" s="1"/>
  <c r="L11" i="6"/>
  <c r="N11" i="6" s="1"/>
  <c r="CU10" i="6"/>
  <c r="CW10" i="6" s="1"/>
  <c r="CN10" i="6"/>
  <c r="CL10" i="6"/>
  <c r="CC10" i="6"/>
  <c r="CE10" i="6" s="1"/>
  <c r="BU10" i="6"/>
  <c r="BW10" i="6" s="1"/>
  <c r="BI10" i="6"/>
  <c r="BK10" i="6" s="1"/>
  <c r="BD10" i="6"/>
  <c r="BB10" i="6"/>
  <c r="AR10" i="6"/>
  <c r="AT10" i="6" s="1"/>
  <c r="AI10" i="6"/>
  <c r="AK10" i="6" s="1"/>
  <c r="V10" i="6"/>
  <c r="X10" i="6" s="1"/>
  <c r="N10" i="6"/>
  <c r="L10" i="6"/>
  <c r="CU9" i="6"/>
  <c r="CW9" i="6" s="1"/>
  <c r="CL9" i="6"/>
  <c r="CN9" i="6" s="1"/>
  <c r="CC9" i="6"/>
  <c r="CE9" i="6" s="1"/>
  <c r="BW9" i="6"/>
  <c r="BU9" i="6"/>
  <c r="BI9" i="6"/>
  <c r="BK9" i="6" s="1"/>
  <c r="BB9" i="6"/>
  <c r="BD9" i="6" s="1"/>
  <c r="AR9" i="6"/>
  <c r="AT9" i="6" s="1"/>
  <c r="AK9" i="6"/>
  <c r="AI9" i="6"/>
  <c r="V9" i="6"/>
  <c r="X9" i="6" s="1"/>
  <c r="L9" i="6"/>
  <c r="N9" i="6" s="1"/>
  <c r="CU8" i="6"/>
  <c r="CW8" i="6" s="1"/>
  <c r="CN8" i="6"/>
  <c r="CL8" i="6"/>
  <c r="CC8" i="6"/>
  <c r="CE8" i="6" s="1"/>
  <c r="BU8" i="6"/>
  <c r="BW8" i="6" s="1"/>
  <c r="BI8" i="6"/>
  <c r="BK8" i="6" s="1"/>
  <c r="BD8" i="6"/>
  <c r="BB8" i="6"/>
  <c r="AR8" i="6"/>
  <c r="AT8" i="6" s="1"/>
  <c r="AI8" i="6"/>
  <c r="AK8" i="6" s="1"/>
  <c r="V8" i="6"/>
  <c r="X8" i="6" s="1"/>
  <c r="N8" i="6"/>
  <c r="L8" i="6"/>
  <c r="CU7" i="6"/>
  <c r="CW7" i="6" s="1"/>
  <c r="CL7" i="6"/>
  <c r="CN7" i="6" s="1"/>
  <c r="CC7" i="6"/>
  <c r="CE7" i="6" s="1"/>
  <c r="BW7" i="6"/>
  <c r="BU7" i="6"/>
  <c r="BI7" i="6"/>
  <c r="BK7" i="6" s="1"/>
  <c r="BB7" i="6"/>
  <c r="BD7" i="6" s="1"/>
  <c r="AR7" i="6"/>
  <c r="AT7" i="6" s="1"/>
  <c r="AK7" i="6"/>
  <c r="AI7" i="6"/>
  <c r="V7" i="6"/>
  <c r="X7" i="6" s="1"/>
  <c r="L7" i="6"/>
  <c r="N7" i="6" s="1"/>
  <c r="CU6" i="6"/>
  <c r="CW6" i="6" s="1"/>
  <c r="CN6" i="6"/>
  <c r="CL6" i="6"/>
  <c r="CC6" i="6"/>
  <c r="CE6" i="6" s="1"/>
  <c r="BU6" i="6"/>
  <c r="BW6" i="6" s="1"/>
  <c r="BI6" i="6"/>
  <c r="BK6" i="6" s="1"/>
  <c r="BD6" i="6"/>
  <c r="BB6" i="6"/>
  <c r="AR6" i="6"/>
  <c r="AT6" i="6" s="1"/>
  <c r="AI6" i="6"/>
  <c r="AK6" i="6" s="1"/>
  <c r="V6" i="6"/>
  <c r="X6" i="6" s="1"/>
  <c r="N6" i="6"/>
  <c r="L6" i="6"/>
  <c r="CU5" i="6"/>
  <c r="CW5" i="6" s="1"/>
  <c r="CL5" i="6"/>
  <c r="CN5" i="6" s="1"/>
  <c r="CC5" i="6"/>
  <c r="CE5" i="6" s="1"/>
  <c r="BW5" i="6"/>
  <c r="BU5" i="6"/>
  <c r="BI5" i="6"/>
  <c r="BK5" i="6" s="1"/>
  <c r="BB5" i="6"/>
  <c r="BD5" i="6" s="1"/>
  <c r="AR5" i="6"/>
  <c r="AT5" i="6" s="1"/>
  <c r="AI5" i="6"/>
  <c r="AK5" i="6" s="1"/>
  <c r="V5" i="6"/>
  <c r="X5" i="6" s="1"/>
  <c r="L5" i="6"/>
  <c r="N5" i="6" s="1"/>
  <c r="CU4" i="6"/>
  <c r="CW4" i="6" s="1"/>
  <c r="CL4" i="6"/>
  <c r="CN4" i="6" s="1"/>
  <c r="CC4" i="6"/>
  <c r="CE4" i="6" s="1"/>
  <c r="BU4" i="6"/>
  <c r="BW4" i="6" s="1"/>
  <c r="BI4" i="6"/>
  <c r="BK4" i="6" s="1"/>
  <c r="BB4" i="6"/>
  <c r="BD4" i="6" s="1"/>
  <c r="AR4" i="6"/>
  <c r="AT4" i="6" s="1"/>
  <c r="AI4" i="6"/>
  <c r="AK4" i="6" s="1"/>
  <c r="V4" i="6"/>
  <c r="X4" i="6" s="1"/>
  <c r="L4" i="6"/>
  <c r="N4" i="6" s="1"/>
  <c r="CU3" i="6"/>
  <c r="CW3" i="6" s="1"/>
  <c r="CL3" i="6"/>
  <c r="CN3" i="6" s="1"/>
  <c r="CC3" i="6"/>
  <c r="CE3" i="6" s="1"/>
  <c r="BU3" i="6"/>
  <c r="BW3" i="6" s="1"/>
  <c r="BI3" i="6"/>
  <c r="BK3" i="6" s="1"/>
  <c r="BB3" i="6"/>
  <c r="BD3" i="6" s="1"/>
  <c r="AR3" i="6"/>
  <c r="AT3" i="6" s="1"/>
  <c r="AI3" i="6"/>
  <c r="AK3" i="6" s="1"/>
  <c r="V3" i="6"/>
  <c r="X3" i="6" s="1"/>
  <c r="L3" i="6"/>
  <c r="N3" i="6" s="1"/>
  <c r="CU2" i="6"/>
  <c r="CL2" i="6"/>
  <c r="CC2" i="6"/>
  <c r="BU2" i="6"/>
  <c r="BI2" i="6"/>
  <c r="BB2" i="6"/>
  <c r="BD2" i="6" s="1"/>
  <c r="AR2" i="6"/>
  <c r="AI2" i="6"/>
  <c r="V2" i="6"/>
  <c r="L2" i="6"/>
  <c r="CP24" i="5"/>
  <c r="CO24" i="5"/>
  <c r="CN24" i="5"/>
  <c r="CL24" i="5"/>
  <c r="CJ24" i="5"/>
  <c r="CI24" i="5"/>
  <c r="CH24" i="5"/>
  <c r="CG24" i="5"/>
  <c r="CE24" i="5"/>
  <c r="CC24" i="5"/>
  <c r="CB24" i="5"/>
  <c r="CA24" i="5"/>
  <c r="BZ24" i="5"/>
  <c r="BY24" i="5"/>
  <c r="BX24" i="5"/>
  <c r="BW24" i="5"/>
  <c r="BU24" i="5"/>
  <c r="BS24" i="5"/>
  <c r="BR24" i="5"/>
  <c r="BQ24" i="5"/>
  <c r="BO24" i="5"/>
  <c r="BM24" i="5"/>
  <c r="BL24" i="5"/>
  <c r="BK24" i="5"/>
  <c r="BJ24" i="5"/>
  <c r="BI24" i="5"/>
  <c r="BH24" i="5"/>
  <c r="BG24" i="5"/>
  <c r="BE24" i="5"/>
  <c r="BC24" i="5"/>
  <c r="BB24" i="5"/>
  <c r="BA24" i="5"/>
  <c r="AZ24" i="5"/>
  <c r="AX24" i="5"/>
  <c r="AV24" i="5"/>
  <c r="AU24" i="5"/>
  <c r="AT24" i="5"/>
  <c r="AS24" i="5"/>
  <c r="AR24" i="5"/>
  <c r="AQ24" i="5"/>
  <c r="AP24" i="5"/>
  <c r="AO24" i="5"/>
  <c r="AM24" i="5"/>
  <c r="AK24" i="5"/>
  <c r="AJ24" i="5"/>
  <c r="AI24" i="5"/>
  <c r="AH24" i="5"/>
  <c r="AG24" i="5"/>
  <c r="AF24" i="5"/>
  <c r="AD24" i="5"/>
  <c r="AB24" i="5"/>
  <c r="AA24" i="5"/>
  <c r="Z24" i="5"/>
  <c r="Y24" i="5"/>
  <c r="X24" i="5"/>
  <c r="W24" i="5"/>
  <c r="V24" i="5"/>
  <c r="T24" i="5"/>
  <c r="R24" i="5"/>
  <c r="Q24" i="5"/>
  <c r="P24" i="5"/>
  <c r="O24" i="5"/>
  <c r="N24" i="5"/>
  <c r="M24" i="5"/>
  <c r="K24" i="5"/>
  <c r="I24" i="5"/>
  <c r="H24" i="5"/>
  <c r="G24" i="5"/>
  <c r="F24" i="5"/>
  <c r="E24" i="5"/>
  <c r="D24" i="5"/>
  <c r="C24" i="5"/>
  <c r="CK23" i="5"/>
  <c r="CM23" i="5" s="1"/>
  <c r="CD23" i="5"/>
  <c r="CF23" i="5" s="1"/>
  <c r="BT23" i="5"/>
  <c r="BV23" i="5" s="1"/>
  <c r="BN23" i="5"/>
  <c r="BP23" i="5" s="1"/>
  <c r="BD23" i="5"/>
  <c r="BF23" i="5" s="1"/>
  <c r="AW23" i="5"/>
  <c r="AY23" i="5" s="1"/>
  <c r="AL23" i="5"/>
  <c r="AN23" i="5" s="1"/>
  <c r="AC23" i="5"/>
  <c r="AE23" i="5" s="1"/>
  <c r="S23" i="5"/>
  <c r="U23" i="5" s="1"/>
  <c r="J23" i="5"/>
  <c r="L23" i="5" s="1"/>
  <c r="CK22" i="5"/>
  <c r="CM22" i="5" s="1"/>
  <c r="CD22" i="5"/>
  <c r="CF22" i="5" s="1"/>
  <c r="BT22" i="5"/>
  <c r="BV22" i="5" s="1"/>
  <c r="BN22" i="5"/>
  <c r="BP22" i="5" s="1"/>
  <c r="BD22" i="5"/>
  <c r="BF22" i="5" s="1"/>
  <c r="AW22" i="5"/>
  <c r="AY22" i="5" s="1"/>
  <c r="AL22" i="5"/>
  <c r="AN22" i="5" s="1"/>
  <c r="AC22" i="5"/>
  <c r="AE22" i="5" s="1"/>
  <c r="S22" i="5"/>
  <c r="U22" i="5" s="1"/>
  <c r="J22" i="5"/>
  <c r="L22" i="5" s="1"/>
  <c r="CK21" i="5"/>
  <c r="CM21" i="5" s="1"/>
  <c r="CD21" i="5"/>
  <c r="CF21" i="5" s="1"/>
  <c r="BT21" i="5"/>
  <c r="BV21" i="5" s="1"/>
  <c r="BN21" i="5"/>
  <c r="BP21" i="5" s="1"/>
  <c r="BD21" i="5"/>
  <c r="BF21" i="5" s="1"/>
  <c r="AY21" i="5"/>
  <c r="AW21" i="5"/>
  <c r="AL21" i="5"/>
  <c r="AN21" i="5" s="1"/>
  <c r="AC21" i="5"/>
  <c r="AE21" i="5" s="1"/>
  <c r="S21" i="5"/>
  <c r="U21" i="5" s="1"/>
  <c r="L21" i="5"/>
  <c r="J21" i="5"/>
  <c r="CK20" i="5"/>
  <c r="CM20" i="5" s="1"/>
  <c r="CD20" i="5"/>
  <c r="CF20" i="5" s="1"/>
  <c r="BT20" i="5"/>
  <c r="BV20" i="5" s="1"/>
  <c r="BN20" i="5"/>
  <c r="BP20" i="5" s="1"/>
  <c r="BD20" i="5"/>
  <c r="BF20" i="5" s="1"/>
  <c r="AW20" i="5"/>
  <c r="AY20" i="5" s="1"/>
  <c r="AL20" i="5"/>
  <c r="AN20" i="5" s="1"/>
  <c r="AC20" i="5"/>
  <c r="AE20" i="5" s="1"/>
  <c r="S20" i="5"/>
  <c r="U20" i="5" s="1"/>
  <c r="J20" i="5"/>
  <c r="L20" i="5" s="1"/>
  <c r="CK19" i="5"/>
  <c r="CM19" i="5" s="1"/>
  <c r="CD19" i="5"/>
  <c r="CF19" i="5" s="1"/>
  <c r="BT19" i="5"/>
  <c r="BV19" i="5" s="1"/>
  <c r="BN19" i="5"/>
  <c r="BP19" i="5" s="1"/>
  <c r="BD19" i="5"/>
  <c r="BF19" i="5" s="1"/>
  <c r="AW19" i="5"/>
  <c r="AY19" i="5" s="1"/>
  <c r="AL19" i="5"/>
  <c r="AN19" i="5" s="1"/>
  <c r="AC19" i="5"/>
  <c r="AE19" i="5" s="1"/>
  <c r="S19" i="5"/>
  <c r="U19" i="5" s="1"/>
  <c r="J19" i="5"/>
  <c r="L19" i="5" s="1"/>
  <c r="CK18" i="5"/>
  <c r="CM18" i="5" s="1"/>
  <c r="CD18" i="5"/>
  <c r="CF18" i="5" s="1"/>
  <c r="BT18" i="5"/>
  <c r="BV18" i="5" s="1"/>
  <c r="BN18" i="5"/>
  <c r="BP18" i="5" s="1"/>
  <c r="BF18" i="5"/>
  <c r="BD18" i="5"/>
  <c r="AW18" i="5"/>
  <c r="AY18" i="5" s="1"/>
  <c r="AL18" i="5"/>
  <c r="AN18" i="5" s="1"/>
  <c r="AC18" i="5"/>
  <c r="AE18" i="5" s="1"/>
  <c r="S18" i="5"/>
  <c r="U18" i="5" s="1"/>
  <c r="J18" i="5"/>
  <c r="L18" i="5" s="1"/>
  <c r="CK17" i="5"/>
  <c r="CM17" i="5" s="1"/>
  <c r="CD17" i="5"/>
  <c r="CF17" i="5" s="1"/>
  <c r="BT17" i="5"/>
  <c r="BV17" i="5" s="1"/>
  <c r="BN17" i="5"/>
  <c r="BP17" i="5" s="1"/>
  <c r="BD17" i="5"/>
  <c r="BF17" i="5" s="1"/>
  <c r="AY17" i="5"/>
  <c r="AW17" i="5"/>
  <c r="AL17" i="5"/>
  <c r="AN17" i="5" s="1"/>
  <c r="AC17" i="5"/>
  <c r="AE17" i="5" s="1"/>
  <c r="S17" i="5"/>
  <c r="U17" i="5" s="1"/>
  <c r="J17" i="5"/>
  <c r="L17" i="5" s="1"/>
  <c r="CM16" i="5"/>
  <c r="CK16" i="5"/>
  <c r="CD16" i="5"/>
  <c r="CF16" i="5" s="1"/>
  <c r="BT16" i="5"/>
  <c r="BV16" i="5" s="1"/>
  <c r="BN16" i="5"/>
  <c r="BP16" i="5" s="1"/>
  <c r="BD16" i="5"/>
  <c r="BF16" i="5" s="1"/>
  <c r="AW16" i="5"/>
  <c r="AY16" i="5" s="1"/>
  <c r="AL16" i="5"/>
  <c r="AN16" i="5" s="1"/>
  <c r="AC16" i="5"/>
  <c r="AE16" i="5" s="1"/>
  <c r="S16" i="5"/>
  <c r="U16" i="5" s="1"/>
  <c r="J16" i="5"/>
  <c r="L16" i="5" s="1"/>
  <c r="CK15" i="5"/>
  <c r="CM15" i="5" s="1"/>
  <c r="CD15" i="5"/>
  <c r="CF15" i="5" s="1"/>
  <c r="BT15" i="5"/>
  <c r="BV15" i="5" s="1"/>
  <c r="BN15" i="5"/>
  <c r="BP15" i="5" s="1"/>
  <c r="BD15" i="5"/>
  <c r="BF15" i="5" s="1"/>
  <c r="AW15" i="5"/>
  <c r="AY15" i="5" s="1"/>
  <c r="AL15" i="5"/>
  <c r="AN15" i="5" s="1"/>
  <c r="AC15" i="5"/>
  <c r="AE15" i="5" s="1"/>
  <c r="S15" i="5"/>
  <c r="U15" i="5" s="1"/>
  <c r="J15" i="5"/>
  <c r="L15" i="5" s="1"/>
  <c r="CK14" i="5"/>
  <c r="CM14" i="5" s="1"/>
  <c r="CD14" i="5"/>
  <c r="CF14" i="5" s="1"/>
  <c r="BT14" i="5"/>
  <c r="BV14" i="5" s="1"/>
  <c r="BP14" i="5"/>
  <c r="BN14" i="5"/>
  <c r="BF14" i="5"/>
  <c r="BD14" i="5"/>
  <c r="AY14" i="5"/>
  <c r="AW14" i="5"/>
  <c r="AL14" i="5"/>
  <c r="AN14" i="5" s="1"/>
  <c r="AC14" i="5"/>
  <c r="AE14" i="5" s="1"/>
  <c r="S14" i="5"/>
  <c r="U14" i="5" s="1"/>
  <c r="J14" i="5"/>
  <c r="L14" i="5" s="1"/>
  <c r="CK13" i="5"/>
  <c r="CM13" i="5" s="1"/>
  <c r="CD13" i="5"/>
  <c r="CF13" i="5" s="1"/>
  <c r="BV13" i="5"/>
  <c r="BT13" i="5"/>
  <c r="BP13" i="5"/>
  <c r="BN13" i="5"/>
  <c r="BD13" i="5"/>
  <c r="BF13" i="5" s="1"/>
  <c r="AW13" i="5"/>
  <c r="AY13" i="5" s="1"/>
  <c r="AL13" i="5"/>
  <c r="AN13" i="5" s="1"/>
  <c r="AC13" i="5"/>
  <c r="AE13" i="5" s="1"/>
  <c r="S13" i="5"/>
  <c r="U13" i="5" s="1"/>
  <c r="L13" i="5"/>
  <c r="J13" i="5"/>
  <c r="CK12" i="5"/>
  <c r="CM12" i="5" s="1"/>
  <c r="CF12" i="5"/>
  <c r="CD12" i="5"/>
  <c r="BT12" i="5"/>
  <c r="BV12" i="5" s="1"/>
  <c r="BN12" i="5"/>
  <c r="BP12" i="5" s="1"/>
  <c r="BD12" i="5"/>
  <c r="BF12" i="5" s="1"/>
  <c r="AW12" i="5"/>
  <c r="AY12" i="5" s="1"/>
  <c r="AL12" i="5"/>
  <c r="AN12" i="5" s="1"/>
  <c r="AE12" i="5"/>
  <c r="AC12" i="5"/>
  <c r="U12" i="5"/>
  <c r="S12" i="5"/>
  <c r="J12" i="5"/>
  <c r="L12" i="5" s="1"/>
  <c r="CK11" i="5"/>
  <c r="CM11" i="5" s="1"/>
  <c r="CD11" i="5"/>
  <c r="CF11" i="5" s="1"/>
  <c r="BT11" i="5"/>
  <c r="BV11" i="5" s="1"/>
  <c r="BN11" i="5"/>
  <c r="BP11" i="5" s="1"/>
  <c r="BD11" i="5"/>
  <c r="BF11" i="5" s="1"/>
  <c r="AY11" i="5"/>
  <c r="AW11" i="5"/>
  <c r="AN11" i="5"/>
  <c r="AL11" i="5"/>
  <c r="AE11" i="5"/>
  <c r="AC11" i="5"/>
  <c r="S11" i="5"/>
  <c r="U11" i="5" s="1"/>
  <c r="L11" i="5"/>
  <c r="J11" i="5"/>
  <c r="CM10" i="5"/>
  <c r="CK10" i="5"/>
  <c r="CF10" i="5"/>
  <c r="CD10" i="5"/>
  <c r="BT10" i="5"/>
  <c r="BV10" i="5" s="1"/>
  <c r="BP10" i="5"/>
  <c r="BN10" i="5"/>
  <c r="BD10" i="5"/>
  <c r="BF10" i="5" s="1"/>
  <c r="AY10" i="5"/>
  <c r="AW10" i="5"/>
  <c r="AL10" i="5"/>
  <c r="AN10" i="5" s="1"/>
  <c r="AE10" i="5"/>
  <c r="AC10" i="5"/>
  <c r="S10" i="5"/>
  <c r="U10" i="5" s="1"/>
  <c r="L10" i="5"/>
  <c r="J10" i="5"/>
  <c r="CK9" i="5"/>
  <c r="CM9" i="5" s="1"/>
  <c r="CF9" i="5"/>
  <c r="CD9" i="5"/>
  <c r="BT9" i="5"/>
  <c r="BV9" i="5" s="1"/>
  <c r="BN9" i="5"/>
  <c r="BP9" i="5" s="1"/>
  <c r="BD9" i="5"/>
  <c r="BF9" i="5" s="1"/>
  <c r="AY9" i="5"/>
  <c r="AW9" i="5"/>
  <c r="AL9" i="5"/>
  <c r="AN9" i="5" s="1"/>
  <c r="AC9" i="5"/>
  <c r="AE9" i="5" s="1"/>
  <c r="S9" i="5"/>
  <c r="U9" i="5" s="1"/>
  <c r="L9" i="5"/>
  <c r="J9" i="5"/>
  <c r="CK8" i="5"/>
  <c r="CM8" i="5" s="1"/>
  <c r="CD8" i="5"/>
  <c r="CF8" i="5" s="1"/>
  <c r="BT8" i="5"/>
  <c r="BV8" i="5" s="1"/>
  <c r="BP8" i="5"/>
  <c r="BN8" i="5"/>
  <c r="BD8" i="5"/>
  <c r="BF8" i="5" s="1"/>
  <c r="AW8" i="5"/>
  <c r="AY8" i="5" s="1"/>
  <c r="AL8" i="5"/>
  <c r="AN8" i="5" s="1"/>
  <c r="AE8" i="5"/>
  <c r="AC8" i="5"/>
  <c r="S8" i="5"/>
  <c r="U8" i="5" s="1"/>
  <c r="J8" i="5"/>
  <c r="L8" i="5" s="1"/>
  <c r="CK7" i="5"/>
  <c r="CM7" i="5" s="1"/>
  <c r="CF7" i="5"/>
  <c r="CD7" i="5"/>
  <c r="BT7" i="5"/>
  <c r="BV7" i="5" s="1"/>
  <c r="BN7" i="5"/>
  <c r="BP7" i="5" s="1"/>
  <c r="BD7" i="5"/>
  <c r="BF7" i="5" s="1"/>
  <c r="AY7" i="5"/>
  <c r="AW7" i="5"/>
  <c r="AL7" i="5"/>
  <c r="AN7" i="5" s="1"/>
  <c r="AC7" i="5"/>
  <c r="AE7" i="5" s="1"/>
  <c r="S7" i="5"/>
  <c r="U7" i="5" s="1"/>
  <c r="J7" i="5"/>
  <c r="L7" i="5" s="1"/>
  <c r="CK6" i="5"/>
  <c r="CM6" i="5" s="1"/>
  <c r="CD6" i="5"/>
  <c r="CF6" i="5" s="1"/>
  <c r="BT6" i="5"/>
  <c r="BV6" i="5" s="1"/>
  <c r="BN6" i="5"/>
  <c r="BP6" i="5" s="1"/>
  <c r="BD6" i="5"/>
  <c r="BF6" i="5" s="1"/>
  <c r="AW6" i="5"/>
  <c r="AY6" i="5" s="1"/>
  <c r="AL6" i="5"/>
  <c r="AN6" i="5" s="1"/>
  <c r="AC6" i="5"/>
  <c r="AE6" i="5" s="1"/>
  <c r="S6" i="5"/>
  <c r="U6" i="5" s="1"/>
  <c r="J6" i="5"/>
  <c r="L6" i="5" s="1"/>
  <c r="CK5" i="5"/>
  <c r="CM5" i="5" s="1"/>
  <c r="CD5" i="5"/>
  <c r="CF5" i="5" s="1"/>
  <c r="BT5" i="5"/>
  <c r="BV5" i="5" s="1"/>
  <c r="BN5" i="5"/>
  <c r="BP5" i="5" s="1"/>
  <c r="BD5" i="5"/>
  <c r="BF5" i="5" s="1"/>
  <c r="AW5" i="5"/>
  <c r="AY5" i="5" s="1"/>
  <c r="AL5" i="5"/>
  <c r="AN5" i="5" s="1"/>
  <c r="AC5" i="5"/>
  <c r="AE5" i="5" s="1"/>
  <c r="S5" i="5"/>
  <c r="U5" i="5" s="1"/>
  <c r="J5" i="5"/>
  <c r="L5" i="5" s="1"/>
  <c r="CK4" i="5"/>
  <c r="CM4" i="5" s="1"/>
  <c r="CD4" i="5"/>
  <c r="CF4" i="5" s="1"/>
  <c r="BT4" i="5"/>
  <c r="BV4" i="5" s="1"/>
  <c r="BN4" i="5"/>
  <c r="BP4" i="5" s="1"/>
  <c r="BD4" i="5"/>
  <c r="BF4" i="5" s="1"/>
  <c r="AW4" i="5"/>
  <c r="AY4" i="5" s="1"/>
  <c r="AL4" i="5"/>
  <c r="AN4" i="5" s="1"/>
  <c r="AC4" i="5"/>
  <c r="AE4" i="5" s="1"/>
  <c r="S4" i="5"/>
  <c r="U4" i="5" s="1"/>
  <c r="J4" i="5"/>
  <c r="L4" i="5" s="1"/>
  <c r="CK3" i="5"/>
  <c r="CM3" i="5" s="1"/>
  <c r="CD3" i="5"/>
  <c r="CF3" i="5" s="1"/>
  <c r="BT3" i="5"/>
  <c r="BV3" i="5" s="1"/>
  <c r="BN3" i="5"/>
  <c r="BP3" i="5" s="1"/>
  <c r="BD3" i="5"/>
  <c r="BF3" i="5" s="1"/>
  <c r="AW3" i="5"/>
  <c r="AY3" i="5" s="1"/>
  <c r="AL3" i="5"/>
  <c r="AN3" i="5" s="1"/>
  <c r="AC3" i="5"/>
  <c r="AE3" i="5" s="1"/>
  <c r="S3" i="5"/>
  <c r="U3" i="5" s="1"/>
  <c r="J3" i="5"/>
  <c r="L3" i="5" s="1"/>
  <c r="CK2" i="5"/>
  <c r="CM2" i="5" s="1"/>
  <c r="CM24" i="5" s="1"/>
  <c r="CD2" i="5"/>
  <c r="CD24" i="5" s="1"/>
  <c r="BT2" i="5"/>
  <c r="BT24" i="5" s="1"/>
  <c r="BN2" i="5"/>
  <c r="BP2" i="5" s="1"/>
  <c r="BD2" i="5"/>
  <c r="AW2" i="5"/>
  <c r="AW24" i="5" s="1"/>
  <c r="AL2" i="5"/>
  <c r="AL24" i="5" s="1"/>
  <c r="AC2" i="5"/>
  <c r="AC24" i="5" s="1"/>
  <c r="S2" i="5"/>
  <c r="U2" i="5" s="1"/>
  <c r="U24" i="5" s="1"/>
  <c r="J2" i="5"/>
  <c r="J24" i="5" s="1"/>
  <c r="DM28" i="4"/>
  <c r="DL28" i="4"/>
  <c r="DJ28" i="4"/>
  <c r="DH28" i="4"/>
  <c r="DG28" i="4"/>
  <c r="DF28" i="4"/>
  <c r="DE28" i="4"/>
  <c r="DD28" i="4"/>
  <c r="DC28" i="4"/>
  <c r="DB28" i="4"/>
  <c r="DA28" i="4"/>
  <c r="CZ28" i="4"/>
  <c r="CX28" i="4"/>
  <c r="CV28" i="4"/>
  <c r="CU28" i="4"/>
  <c r="CT28" i="4"/>
  <c r="CS28" i="4"/>
  <c r="CR28" i="4"/>
  <c r="CQ28" i="4"/>
  <c r="CP28" i="4"/>
  <c r="CO28" i="4"/>
  <c r="CN28" i="4"/>
  <c r="CL28" i="4"/>
  <c r="CJ28" i="4"/>
  <c r="CI28" i="4"/>
  <c r="CH28" i="4"/>
  <c r="CG28" i="4"/>
  <c r="CF28" i="4"/>
  <c r="CE28" i="4"/>
  <c r="CC28" i="4"/>
  <c r="CA28" i="4"/>
  <c r="BZ28" i="4"/>
  <c r="BY28" i="4"/>
  <c r="BX28" i="4"/>
  <c r="BW28" i="4"/>
  <c r="BV28" i="4"/>
  <c r="BU28" i="4"/>
  <c r="BT28" i="4"/>
  <c r="BS28" i="4"/>
  <c r="BQ28" i="4"/>
  <c r="BO28" i="4"/>
  <c r="BN28" i="4"/>
  <c r="BM28" i="4"/>
  <c r="BL28" i="4"/>
  <c r="BK28" i="4"/>
  <c r="BJ28" i="4"/>
  <c r="BI28" i="4"/>
  <c r="BG28" i="4"/>
  <c r="BE28" i="4"/>
  <c r="BD28" i="4"/>
  <c r="BC28" i="4"/>
  <c r="BB28" i="4"/>
  <c r="BA28" i="4"/>
  <c r="AZ28" i="4"/>
  <c r="AY28" i="4"/>
  <c r="AX28" i="4"/>
  <c r="AW28" i="4"/>
  <c r="AU28" i="4"/>
  <c r="AS28" i="4"/>
  <c r="AR28" i="4"/>
  <c r="AQ28" i="4"/>
  <c r="AP28" i="4"/>
  <c r="AO28" i="4"/>
  <c r="AN28" i="4"/>
  <c r="AM28" i="4"/>
  <c r="AK28" i="4"/>
  <c r="AI28" i="4"/>
  <c r="AH28" i="4"/>
  <c r="AG28" i="4"/>
  <c r="AF28" i="4"/>
  <c r="AE28" i="4"/>
  <c r="AD28" i="4"/>
  <c r="AC28" i="4"/>
  <c r="AB28" i="4"/>
  <c r="Z28" i="4"/>
  <c r="X28" i="4"/>
  <c r="W28" i="4"/>
  <c r="V28" i="4"/>
  <c r="U28" i="4"/>
  <c r="T28" i="4"/>
  <c r="S28" i="4"/>
  <c r="R28" i="4"/>
  <c r="Q28" i="4"/>
  <c r="P28" i="4"/>
  <c r="O28" i="4"/>
  <c r="M28" i="4"/>
  <c r="K28" i="4"/>
  <c r="J28" i="4"/>
  <c r="I28" i="4"/>
  <c r="H28" i="4"/>
  <c r="G28" i="4"/>
  <c r="F28" i="4"/>
  <c r="E28" i="4"/>
  <c r="D28" i="4"/>
  <c r="C28" i="4"/>
  <c r="DK27" i="4"/>
  <c r="DI27" i="4"/>
  <c r="CY27" i="4"/>
  <c r="CW27" i="4"/>
  <c r="CM27" i="4"/>
  <c r="CK27" i="4"/>
  <c r="CD27" i="4"/>
  <c r="CB27" i="4"/>
  <c r="BR27" i="4"/>
  <c r="BP27" i="4"/>
  <c r="BH27" i="4"/>
  <c r="BF27" i="4"/>
  <c r="AV27" i="4"/>
  <c r="AT27" i="4"/>
  <c r="AL27" i="4"/>
  <c r="AJ27" i="4"/>
  <c r="AA27" i="4"/>
  <c r="Y27" i="4"/>
  <c r="N27" i="4"/>
  <c r="L27" i="4"/>
  <c r="DK26" i="4"/>
  <c r="DI26" i="4"/>
  <c r="CY26" i="4"/>
  <c r="CW26" i="4"/>
  <c r="CM26" i="4"/>
  <c r="CK26" i="4"/>
  <c r="CD26" i="4"/>
  <c r="CB26" i="4"/>
  <c r="BR26" i="4"/>
  <c r="BP26" i="4"/>
  <c r="BH26" i="4"/>
  <c r="BF26" i="4"/>
  <c r="AV26" i="4"/>
  <c r="AT26" i="4"/>
  <c r="AL26" i="4"/>
  <c r="AJ26" i="4"/>
  <c r="AA26" i="4"/>
  <c r="Y26" i="4"/>
  <c r="N26" i="4"/>
  <c r="L26" i="4"/>
  <c r="DK25" i="4"/>
  <c r="DI25" i="4"/>
  <c r="CY25" i="4"/>
  <c r="CW25" i="4"/>
  <c r="CM25" i="4"/>
  <c r="CK25" i="4"/>
  <c r="CD25" i="4"/>
  <c r="CB25" i="4"/>
  <c r="BR25" i="4"/>
  <c r="BP25" i="4"/>
  <c r="BH25" i="4"/>
  <c r="BF25" i="4"/>
  <c r="AV25" i="4"/>
  <c r="AT25" i="4"/>
  <c r="AL25" i="4"/>
  <c r="AJ25" i="4"/>
  <c r="AA25" i="4"/>
  <c r="Y25" i="4"/>
  <c r="N25" i="4"/>
  <c r="L25" i="4"/>
  <c r="DK24" i="4"/>
  <c r="DI24" i="4"/>
  <c r="CY24" i="4"/>
  <c r="CW24" i="4"/>
  <c r="CM24" i="4"/>
  <c r="CK24" i="4"/>
  <c r="CD24" i="4"/>
  <c r="CB24" i="4"/>
  <c r="BR24" i="4"/>
  <c r="BP24" i="4"/>
  <c r="BH24" i="4"/>
  <c r="BF24" i="4"/>
  <c r="AV24" i="4"/>
  <c r="AT24" i="4"/>
  <c r="AL24" i="4"/>
  <c r="AJ24" i="4"/>
  <c r="AA24" i="4"/>
  <c r="Y24" i="4"/>
  <c r="N24" i="4"/>
  <c r="L24" i="4"/>
  <c r="DI23" i="4"/>
  <c r="DK23" i="4" s="1"/>
  <c r="CY23" i="4"/>
  <c r="CW23" i="4"/>
  <c r="CM23" i="4"/>
  <c r="CK23" i="4"/>
  <c r="CD23" i="4"/>
  <c r="CB23" i="4"/>
  <c r="BP23" i="4"/>
  <c r="BR23" i="4" s="1"/>
  <c r="BH23" i="4"/>
  <c r="BF23" i="4"/>
  <c r="AV23" i="4"/>
  <c r="AT23" i="4"/>
  <c r="AL23" i="4"/>
  <c r="AJ23" i="4"/>
  <c r="Y23" i="4"/>
  <c r="AA23" i="4" s="1"/>
  <c r="N23" i="4"/>
  <c r="L23" i="4"/>
  <c r="DK22" i="4"/>
  <c r="DI22" i="4"/>
  <c r="CY22" i="4"/>
  <c r="CW22" i="4"/>
  <c r="CK22" i="4"/>
  <c r="CM22" i="4" s="1"/>
  <c r="CB22" i="4"/>
  <c r="CD22" i="4" s="1"/>
  <c r="BR22" i="4"/>
  <c r="BP22" i="4"/>
  <c r="BH22" i="4"/>
  <c r="BF22" i="4"/>
  <c r="AT22" i="4"/>
  <c r="AV22" i="4" s="1"/>
  <c r="AJ22" i="4"/>
  <c r="AL22" i="4" s="1"/>
  <c r="AA22" i="4"/>
  <c r="Y22" i="4"/>
  <c r="N22" i="4"/>
  <c r="L22" i="4"/>
  <c r="DI21" i="4"/>
  <c r="DK21" i="4" s="1"/>
  <c r="CW21" i="4"/>
  <c r="CY21" i="4" s="1"/>
  <c r="CM21" i="4"/>
  <c r="CK21" i="4"/>
  <c r="CD21" i="4"/>
  <c r="CB21" i="4"/>
  <c r="BP21" i="4"/>
  <c r="BR21" i="4" s="1"/>
  <c r="BF21" i="4"/>
  <c r="BH21" i="4" s="1"/>
  <c r="AV21" i="4"/>
  <c r="AT21" i="4"/>
  <c r="AL21" i="4"/>
  <c r="AJ21" i="4"/>
  <c r="Y21" i="4"/>
  <c r="AA21" i="4" s="1"/>
  <c r="L21" i="4"/>
  <c r="N21" i="4" s="1"/>
  <c r="DI20" i="4"/>
  <c r="DK20" i="4" s="1"/>
  <c r="CW20" i="4"/>
  <c r="CY20" i="4" s="1"/>
  <c r="CK20" i="4"/>
  <c r="CM20" i="4" s="1"/>
  <c r="CB20" i="4"/>
  <c r="CD20" i="4" s="1"/>
  <c r="BP20" i="4"/>
  <c r="BR20" i="4" s="1"/>
  <c r="BF20" i="4"/>
  <c r="BH20" i="4" s="1"/>
  <c r="AT20" i="4"/>
  <c r="AV20" i="4" s="1"/>
  <c r="AJ20" i="4"/>
  <c r="AL20" i="4" s="1"/>
  <c r="Y20" i="4"/>
  <c r="AA20" i="4" s="1"/>
  <c r="L20" i="4"/>
  <c r="N20" i="4" s="1"/>
  <c r="DI19" i="4"/>
  <c r="DK19" i="4" s="1"/>
  <c r="CW19" i="4"/>
  <c r="CY19" i="4" s="1"/>
  <c r="CK19" i="4"/>
  <c r="CM19" i="4" s="1"/>
  <c r="CB19" i="4"/>
  <c r="CD19" i="4" s="1"/>
  <c r="BP19" i="4"/>
  <c r="BR19" i="4" s="1"/>
  <c r="BF19" i="4"/>
  <c r="BH19" i="4" s="1"/>
  <c r="AT19" i="4"/>
  <c r="AV19" i="4" s="1"/>
  <c r="AJ19" i="4"/>
  <c r="AL19" i="4" s="1"/>
  <c r="Y19" i="4"/>
  <c r="AA19" i="4" s="1"/>
  <c r="L19" i="4"/>
  <c r="N19" i="4" s="1"/>
  <c r="DI18" i="4"/>
  <c r="DK18" i="4" s="1"/>
  <c r="CW18" i="4"/>
  <c r="CY18" i="4" s="1"/>
  <c r="CK18" i="4"/>
  <c r="CM18" i="4" s="1"/>
  <c r="CB18" i="4"/>
  <c r="CD18" i="4" s="1"/>
  <c r="BP18" i="4"/>
  <c r="BR18" i="4" s="1"/>
  <c r="BF18" i="4"/>
  <c r="BH18" i="4" s="1"/>
  <c r="AT18" i="4"/>
  <c r="AV18" i="4" s="1"/>
  <c r="AJ18" i="4"/>
  <c r="AL18" i="4" s="1"/>
  <c r="Y18" i="4"/>
  <c r="AA18" i="4" s="1"/>
  <c r="L18" i="4"/>
  <c r="N18" i="4" s="1"/>
  <c r="DI17" i="4"/>
  <c r="DK17" i="4" s="1"/>
  <c r="CW17" i="4"/>
  <c r="CY17" i="4" s="1"/>
  <c r="CK17" i="4"/>
  <c r="CM17" i="4" s="1"/>
  <c r="CB17" i="4"/>
  <c r="CD17" i="4" s="1"/>
  <c r="BP17" i="4"/>
  <c r="BR17" i="4" s="1"/>
  <c r="BF17" i="4"/>
  <c r="BH17" i="4" s="1"/>
  <c r="AT17" i="4"/>
  <c r="AV17" i="4" s="1"/>
  <c r="AJ17" i="4"/>
  <c r="AL17" i="4" s="1"/>
  <c r="Y17" i="4"/>
  <c r="AA17" i="4" s="1"/>
  <c r="L17" i="4"/>
  <c r="N17" i="4" s="1"/>
  <c r="DI16" i="4"/>
  <c r="DK16" i="4" s="1"/>
  <c r="CW16" i="4"/>
  <c r="CY16" i="4" s="1"/>
  <c r="CK16" i="4"/>
  <c r="CM16" i="4" s="1"/>
  <c r="CB16" i="4"/>
  <c r="CD16" i="4" s="1"/>
  <c r="BP16" i="4"/>
  <c r="BR16" i="4" s="1"/>
  <c r="BF16" i="4"/>
  <c r="BH16" i="4" s="1"/>
  <c r="AT16" i="4"/>
  <c r="AV16" i="4" s="1"/>
  <c r="AJ16" i="4"/>
  <c r="AL16" i="4" s="1"/>
  <c r="Y16" i="4"/>
  <c r="AA16" i="4" s="1"/>
  <c r="L16" i="4"/>
  <c r="N16" i="4" s="1"/>
  <c r="DI15" i="4"/>
  <c r="DK15" i="4" s="1"/>
  <c r="CW15" i="4"/>
  <c r="CY15" i="4" s="1"/>
  <c r="CK15" i="4"/>
  <c r="CM15" i="4" s="1"/>
  <c r="CB15" i="4"/>
  <c r="CD15" i="4" s="1"/>
  <c r="BP15" i="4"/>
  <c r="BR15" i="4" s="1"/>
  <c r="BF15" i="4"/>
  <c r="BH15" i="4" s="1"/>
  <c r="AT15" i="4"/>
  <c r="AV15" i="4" s="1"/>
  <c r="AJ15" i="4"/>
  <c r="AL15" i="4" s="1"/>
  <c r="Y15" i="4"/>
  <c r="AA15" i="4" s="1"/>
  <c r="L15" i="4"/>
  <c r="N15" i="4" s="1"/>
  <c r="DI14" i="4"/>
  <c r="DK14" i="4" s="1"/>
  <c r="CW14" i="4"/>
  <c r="CY14" i="4" s="1"/>
  <c r="CK14" i="4"/>
  <c r="CM14" i="4" s="1"/>
  <c r="CB14" i="4"/>
  <c r="CD14" i="4" s="1"/>
  <c r="BP14" i="4"/>
  <c r="BR14" i="4" s="1"/>
  <c r="BF14" i="4"/>
  <c r="BH14" i="4" s="1"/>
  <c r="AT14" i="4"/>
  <c r="AV14" i="4" s="1"/>
  <c r="AJ14" i="4"/>
  <c r="AL14" i="4" s="1"/>
  <c r="Y14" i="4"/>
  <c r="AA14" i="4" s="1"/>
  <c r="L14" i="4"/>
  <c r="N14" i="4" s="1"/>
  <c r="DI13" i="4"/>
  <c r="DK13" i="4" s="1"/>
  <c r="CW13" i="4"/>
  <c r="CY13" i="4" s="1"/>
  <c r="CK13" i="4"/>
  <c r="CM13" i="4" s="1"/>
  <c r="CB13" i="4"/>
  <c r="CD13" i="4" s="1"/>
  <c r="BP13" i="4"/>
  <c r="BR13" i="4" s="1"/>
  <c r="BF13" i="4"/>
  <c r="BH13" i="4" s="1"/>
  <c r="AT13" i="4"/>
  <c r="AV13" i="4" s="1"/>
  <c r="AJ13" i="4"/>
  <c r="AL13" i="4" s="1"/>
  <c r="Y13" i="4"/>
  <c r="AA13" i="4" s="1"/>
  <c r="L13" i="4"/>
  <c r="N13" i="4" s="1"/>
  <c r="DI12" i="4"/>
  <c r="DK12" i="4" s="1"/>
  <c r="CW12" i="4"/>
  <c r="CY12" i="4" s="1"/>
  <c r="CK12" i="4"/>
  <c r="CM12" i="4" s="1"/>
  <c r="CB12" i="4"/>
  <c r="CD12" i="4" s="1"/>
  <c r="BP12" i="4"/>
  <c r="BR12" i="4" s="1"/>
  <c r="BF12" i="4"/>
  <c r="BH12" i="4" s="1"/>
  <c r="AT12" i="4"/>
  <c r="AV12" i="4" s="1"/>
  <c r="AJ12" i="4"/>
  <c r="AL12" i="4" s="1"/>
  <c r="Y12" i="4"/>
  <c r="AA12" i="4" s="1"/>
  <c r="L12" i="4"/>
  <c r="N12" i="4" s="1"/>
  <c r="DI11" i="4"/>
  <c r="DK11" i="4" s="1"/>
  <c r="CW11" i="4"/>
  <c r="CY11" i="4" s="1"/>
  <c r="CK11" i="4"/>
  <c r="CM11" i="4" s="1"/>
  <c r="CB11" i="4"/>
  <c r="CD11" i="4" s="1"/>
  <c r="BP11" i="4"/>
  <c r="BR11" i="4" s="1"/>
  <c r="BF11" i="4"/>
  <c r="BH11" i="4" s="1"/>
  <c r="AT11" i="4"/>
  <c r="AV11" i="4" s="1"/>
  <c r="AJ11" i="4"/>
  <c r="AL11" i="4" s="1"/>
  <c r="Y11" i="4"/>
  <c r="AA11" i="4" s="1"/>
  <c r="L11" i="4"/>
  <c r="N11" i="4" s="1"/>
  <c r="DI10" i="4"/>
  <c r="DK10" i="4" s="1"/>
  <c r="CW10" i="4"/>
  <c r="CY10" i="4" s="1"/>
  <c r="CK10" i="4"/>
  <c r="CM10" i="4" s="1"/>
  <c r="CB10" i="4"/>
  <c r="CD10" i="4" s="1"/>
  <c r="BP10" i="4"/>
  <c r="BR10" i="4" s="1"/>
  <c r="BF10" i="4"/>
  <c r="BH10" i="4" s="1"/>
  <c r="AT10" i="4"/>
  <c r="AV10" i="4" s="1"/>
  <c r="AJ10" i="4"/>
  <c r="AL10" i="4" s="1"/>
  <c r="Y10" i="4"/>
  <c r="AA10" i="4" s="1"/>
  <c r="L10" i="4"/>
  <c r="N10" i="4" s="1"/>
  <c r="DI9" i="4"/>
  <c r="DK9" i="4" s="1"/>
  <c r="CW9" i="4"/>
  <c r="CY9" i="4" s="1"/>
  <c r="CK9" i="4"/>
  <c r="CM9" i="4" s="1"/>
  <c r="CB9" i="4"/>
  <c r="CD9" i="4" s="1"/>
  <c r="BP9" i="4"/>
  <c r="BR9" i="4" s="1"/>
  <c r="BF9" i="4"/>
  <c r="BH9" i="4" s="1"/>
  <c r="AT9" i="4"/>
  <c r="AV9" i="4" s="1"/>
  <c r="AJ9" i="4"/>
  <c r="AL9" i="4" s="1"/>
  <c r="Y9" i="4"/>
  <c r="AA9" i="4" s="1"/>
  <c r="L9" i="4"/>
  <c r="N9" i="4" s="1"/>
  <c r="DI8" i="4"/>
  <c r="DK8" i="4" s="1"/>
  <c r="CW8" i="4"/>
  <c r="CY8" i="4" s="1"/>
  <c r="CK8" i="4"/>
  <c r="CM8" i="4" s="1"/>
  <c r="CB8" i="4"/>
  <c r="CD8" i="4" s="1"/>
  <c r="BP8" i="4"/>
  <c r="BR8" i="4" s="1"/>
  <c r="BF8" i="4"/>
  <c r="BH8" i="4" s="1"/>
  <c r="AT8" i="4"/>
  <c r="AV8" i="4" s="1"/>
  <c r="AJ8" i="4"/>
  <c r="AL8" i="4" s="1"/>
  <c r="Y8" i="4"/>
  <c r="AA8" i="4" s="1"/>
  <c r="L8" i="4"/>
  <c r="N8" i="4" s="1"/>
  <c r="DI7" i="4"/>
  <c r="DK7" i="4" s="1"/>
  <c r="CW7" i="4"/>
  <c r="CY7" i="4" s="1"/>
  <c r="CK7" i="4"/>
  <c r="CM7" i="4" s="1"/>
  <c r="CB7" i="4"/>
  <c r="CD7" i="4" s="1"/>
  <c r="BP7" i="4"/>
  <c r="BR7" i="4" s="1"/>
  <c r="BF7" i="4"/>
  <c r="BH7" i="4" s="1"/>
  <c r="AT7" i="4"/>
  <c r="AV7" i="4" s="1"/>
  <c r="AJ7" i="4"/>
  <c r="AL7" i="4" s="1"/>
  <c r="Y7" i="4"/>
  <c r="AA7" i="4" s="1"/>
  <c r="L7" i="4"/>
  <c r="N7" i="4" s="1"/>
  <c r="DI6" i="4"/>
  <c r="DK6" i="4" s="1"/>
  <c r="CW6" i="4"/>
  <c r="CY6" i="4" s="1"/>
  <c r="CK6" i="4"/>
  <c r="CM6" i="4" s="1"/>
  <c r="CB6" i="4"/>
  <c r="CD6" i="4" s="1"/>
  <c r="BP6" i="4"/>
  <c r="BR6" i="4" s="1"/>
  <c r="BF6" i="4"/>
  <c r="BH6" i="4" s="1"/>
  <c r="AT6" i="4"/>
  <c r="AV6" i="4" s="1"/>
  <c r="AJ6" i="4"/>
  <c r="AL6" i="4" s="1"/>
  <c r="Y6" i="4"/>
  <c r="AA6" i="4" s="1"/>
  <c r="L6" i="4"/>
  <c r="N6" i="4" s="1"/>
  <c r="DI5" i="4"/>
  <c r="DK5" i="4" s="1"/>
  <c r="CW5" i="4"/>
  <c r="CY5" i="4" s="1"/>
  <c r="CK5" i="4"/>
  <c r="CM5" i="4" s="1"/>
  <c r="CB5" i="4"/>
  <c r="CD5" i="4" s="1"/>
  <c r="BP5" i="4"/>
  <c r="BR5" i="4" s="1"/>
  <c r="BF5" i="4"/>
  <c r="BH5" i="4" s="1"/>
  <c r="AT5" i="4"/>
  <c r="AV5" i="4" s="1"/>
  <c r="AJ5" i="4"/>
  <c r="AL5" i="4" s="1"/>
  <c r="Y5" i="4"/>
  <c r="AA5" i="4" s="1"/>
  <c r="L5" i="4"/>
  <c r="N5" i="4" s="1"/>
  <c r="DI4" i="4"/>
  <c r="DK4" i="4" s="1"/>
  <c r="CW4" i="4"/>
  <c r="CY4" i="4" s="1"/>
  <c r="CK4" i="4"/>
  <c r="CM4" i="4" s="1"/>
  <c r="CB4" i="4"/>
  <c r="CD4" i="4" s="1"/>
  <c r="BP4" i="4"/>
  <c r="BR4" i="4" s="1"/>
  <c r="BF4" i="4"/>
  <c r="BH4" i="4" s="1"/>
  <c r="AT4" i="4"/>
  <c r="AV4" i="4" s="1"/>
  <c r="AJ4" i="4"/>
  <c r="AL4" i="4" s="1"/>
  <c r="Y4" i="4"/>
  <c r="AA4" i="4" s="1"/>
  <c r="L4" i="4"/>
  <c r="N4" i="4" s="1"/>
  <c r="DI3" i="4"/>
  <c r="DK3" i="4" s="1"/>
  <c r="CW3" i="4"/>
  <c r="CY3" i="4" s="1"/>
  <c r="CK3" i="4"/>
  <c r="CM3" i="4" s="1"/>
  <c r="CB3" i="4"/>
  <c r="CD3" i="4" s="1"/>
  <c r="BP3" i="4"/>
  <c r="BR3" i="4" s="1"/>
  <c r="BF3" i="4"/>
  <c r="BH3" i="4" s="1"/>
  <c r="AT3" i="4"/>
  <c r="AV3" i="4" s="1"/>
  <c r="AJ3" i="4"/>
  <c r="AL3" i="4" s="1"/>
  <c r="Y3" i="4"/>
  <c r="AA3" i="4" s="1"/>
  <c r="L3" i="4"/>
  <c r="N3" i="4" s="1"/>
  <c r="DI2" i="4"/>
  <c r="CW2" i="4"/>
  <c r="CK2" i="4"/>
  <c r="CB2" i="4"/>
  <c r="BP2" i="4"/>
  <c r="BF2" i="4"/>
  <c r="AT2" i="4"/>
  <c r="AJ2" i="4"/>
  <c r="Y2" i="4"/>
  <c r="L2" i="4"/>
  <c r="DK49" i="3"/>
  <c r="DI49" i="3"/>
  <c r="DH49" i="3"/>
  <c r="DG49" i="3"/>
  <c r="DF49" i="3"/>
  <c r="DE49" i="3"/>
  <c r="DD49" i="3"/>
  <c r="DC49" i="3"/>
  <c r="DB49" i="3"/>
  <c r="DA49" i="3"/>
  <c r="CY49" i="3"/>
  <c r="CW49" i="3"/>
  <c r="CV49" i="3"/>
  <c r="CU49" i="3"/>
  <c r="CT49" i="3"/>
  <c r="CS49" i="3"/>
  <c r="CR49" i="3"/>
  <c r="CQ49" i="3"/>
  <c r="CP49" i="3"/>
  <c r="CN49" i="3"/>
  <c r="CL49" i="3"/>
  <c r="CK49" i="3"/>
  <c r="CJ49" i="3"/>
  <c r="CI49" i="3"/>
  <c r="CH49" i="3"/>
  <c r="CG49" i="3"/>
  <c r="CE49" i="3"/>
  <c r="CC49" i="3"/>
  <c r="CB49" i="3"/>
  <c r="CA49" i="3"/>
  <c r="BZ49" i="3"/>
  <c r="BY49" i="3"/>
  <c r="BX49" i="3"/>
  <c r="BW49" i="3"/>
  <c r="BV49" i="3"/>
  <c r="BU49" i="3"/>
  <c r="BS49" i="3"/>
  <c r="BQ49" i="3"/>
  <c r="BP49" i="3"/>
  <c r="BO49" i="3"/>
  <c r="BN49" i="3"/>
  <c r="BM49" i="3"/>
  <c r="BL49" i="3"/>
  <c r="BK49" i="3"/>
  <c r="BI49" i="3"/>
  <c r="BG49" i="3"/>
  <c r="BE49" i="3"/>
  <c r="BC49" i="3"/>
  <c r="BB49" i="3"/>
  <c r="BA49" i="3"/>
  <c r="AZ49" i="3"/>
  <c r="AY49" i="3"/>
  <c r="AX49" i="3"/>
  <c r="AW49" i="3"/>
  <c r="AU49" i="3"/>
  <c r="AS49" i="3"/>
  <c r="AR49" i="3"/>
  <c r="AQ49" i="3"/>
  <c r="AP49" i="3"/>
  <c r="AO49" i="3"/>
  <c r="AN49" i="3"/>
  <c r="AM49" i="3"/>
  <c r="AK49" i="3"/>
  <c r="AI49" i="3"/>
  <c r="AH49" i="3"/>
  <c r="AG49" i="3"/>
  <c r="AF49" i="3"/>
  <c r="AE49" i="3"/>
  <c r="AD49" i="3"/>
  <c r="AC49" i="3"/>
  <c r="AB49" i="3"/>
  <c r="Z49" i="3"/>
  <c r="X49" i="3"/>
  <c r="W49" i="3"/>
  <c r="V49" i="3"/>
  <c r="U49" i="3"/>
  <c r="T49" i="3"/>
  <c r="S49" i="3"/>
  <c r="R49" i="3"/>
  <c r="Q49" i="3"/>
  <c r="P49" i="3"/>
  <c r="O49" i="3"/>
  <c r="M49" i="3"/>
  <c r="K49" i="3"/>
  <c r="J49" i="3"/>
  <c r="I49" i="3"/>
  <c r="H49" i="3"/>
  <c r="G49" i="3"/>
  <c r="F49" i="3"/>
  <c r="E49" i="3"/>
  <c r="D49" i="3"/>
  <c r="C49" i="3"/>
  <c r="DJ48" i="3"/>
  <c r="DL48" i="3" s="1"/>
  <c r="CX48" i="3"/>
  <c r="CZ48" i="3" s="1"/>
  <c r="CM48" i="3"/>
  <c r="CO48" i="3" s="1"/>
  <c r="CD48" i="3"/>
  <c r="CF48" i="3" s="1"/>
  <c r="BR48" i="3"/>
  <c r="BT48" i="3" s="1"/>
  <c r="BH48" i="3"/>
  <c r="BJ48" i="3" s="1"/>
  <c r="AT48" i="3"/>
  <c r="AV48" i="3" s="1"/>
  <c r="AJ48" i="3"/>
  <c r="AL48" i="3" s="1"/>
  <c r="Y48" i="3"/>
  <c r="AA48" i="3" s="1"/>
  <c r="L48" i="3"/>
  <c r="N48" i="3" s="1"/>
  <c r="DJ47" i="3"/>
  <c r="DL47" i="3" s="1"/>
  <c r="CX47" i="3"/>
  <c r="CZ47" i="3" s="1"/>
  <c r="CM47" i="3"/>
  <c r="CO47" i="3" s="1"/>
  <c r="CD47" i="3"/>
  <c r="CF47" i="3" s="1"/>
  <c r="BR47" i="3"/>
  <c r="BT47" i="3" s="1"/>
  <c r="BH47" i="3"/>
  <c r="BJ47" i="3" s="1"/>
  <c r="AT47" i="3"/>
  <c r="AV47" i="3" s="1"/>
  <c r="AJ47" i="3"/>
  <c r="AL47" i="3" s="1"/>
  <c r="Y47" i="3"/>
  <c r="AA47" i="3" s="1"/>
  <c r="L47" i="3"/>
  <c r="N47" i="3" s="1"/>
  <c r="DJ46" i="3"/>
  <c r="DL46" i="3" s="1"/>
  <c r="CX46" i="3"/>
  <c r="CZ46" i="3" s="1"/>
  <c r="CM46" i="3"/>
  <c r="CO46" i="3" s="1"/>
  <c r="CD46" i="3"/>
  <c r="CF46" i="3" s="1"/>
  <c r="BR46" i="3"/>
  <c r="BT46" i="3" s="1"/>
  <c r="BH46" i="3"/>
  <c r="BJ46" i="3" s="1"/>
  <c r="AT46" i="3"/>
  <c r="AV46" i="3" s="1"/>
  <c r="AJ46" i="3"/>
  <c r="AL46" i="3" s="1"/>
  <c r="Y46" i="3"/>
  <c r="AA46" i="3" s="1"/>
  <c r="L46" i="3"/>
  <c r="N46" i="3" s="1"/>
  <c r="DJ45" i="3"/>
  <c r="DL45" i="3" s="1"/>
  <c r="CX45" i="3"/>
  <c r="CZ45" i="3" s="1"/>
  <c r="CM45" i="3"/>
  <c r="CO45" i="3" s="1"/>
  <c r="CD45" i="3"/>
  <c r="CF45" i="3" s="1"/>
  <c r="BR45" i="3"/>
  <c r="BT45" i="3" s="1"/>
  <c r="BH45" i="3"/>
  <c r="BJ45" i="3" s="1"/>
  <c r="AT45" i="3"/>
  <c r="AV45" i="3" s="1"/>
  <c r="AJ45" i="3"/>
  <c r="AL45" i="3" s="1"/>
  <c r="Y45" i="3"/>
  <c r="AA45" i="3" s="1"/>
  <c r="L45" i="3"/>
  <c r="N45" i="3" s="1"/>
  <c r="DJ44" i="3"/>
  <c r="DL44" i="3" s="1"/>
  <c r="CX44" i="3"/>
  <c r="CZ44" i="3" s="1"/>
  <c r="CM44" i="3"/>
  <c r="CO44" i="3" s="1"/>
  <c r="CD44" i="3"/>
  <c r="CF44" i="3" s="1"/>
  <c r="BR44" i="3"/>
  <c r="BT44" i="3" s="1"/>
  <c r="BH44" i="3"/>
  <c r="BJ44" i="3" s="1"/>
  <c r="AT44" i="3"/>
  <c r="AV44" i="3" s="1"/>
  <c r="AJ44" i="3"/>
  <c r="AL44" i="3" s="1"/>
  <c r="Y44" i="3"/>
  <c r="AA44" i="3" s="1"/>
  <c r="L44" i="3"/>
  <c r="N44" i="3" s="1"/>
  <c r="DJ43" i="3"/>
  <c r="DL43" i="3" s="1"/>
  <c r="CX43" i="3"/>
  <c r="CZ43" i="3" s="1"/>
  <c r="CM43" i="3"/>
  <c r="CO43" i="3" s="1"/>
  <c r="CD43" i="3"/>
  <c r="CF43" i="3" s="1"/>
  <c r="BR43" i="3"/>
  <c r="BT43" i="3" s="1"/>
  <c r="BH43" i="3"/>
  <c r="BJ43" i="3" s="1"/>
  <c r="AT43" i="3"/>
  <c r="AV43" i="3" s="1"/>
  <c r="AJ43" i="3"/>
  <c r="AL43" i="3" s="1"/>
  <c r="Y43" i="3"/>
  <c r="AA43" i="3" s="1"/>
  <c r="L43" i="3"/>
  <c r="N43" i="3" s="1"/>
  <c r="DJ42" i="3"/>
  <c r="DL42" i="3" s="1"/>
  <c r="CX42" i="3"/>
  <c r="CZ42" i="3" s="1"/>
  <c r="CM42" i="3"/>
  <c r="CO42" i="3" s="1"/>
  <c r="CF42" i="3"/>
  <c r="CD42" i="3"/>
  <c r="BR42" i="3"/>
  <c r="BT42" i="3" s="1"/>
  <c r="BH42" i="3"/>
  <c r="BJ42" i="3" s="1"/>
  <c r="AT42" i="3"/>
  <c r="AV42" i="3" s="1"/>
  <c r="AJ42" i="3"/>
  <c r="AL42" i="3" s="1"/>
  <c r="Y42" i="3"/>
  <c r="AA42" i="3" s="1"/>
  <c r="L42" i="3"/>
  <c r="N42" i="3" s="1"/>
  <c r="DJ41" i="3"/>
  <c r="DL41" i="3" s="1"/>
  <c r="CZ41" i="3"/>
  <c r="CX41" i="3"/>
  <c r="CM41" i="3"/>
  <c r="CO41" i="3" s="1"/>
  <c r="CD41" i="3"/>
  <c r="CF41" i="3" s="1"/>
  <c r="BR41" i="3"/>
  <c r="BT41" i="3" s="1"/>
  <c r="BH41" i="3"/>
  <c r="BJ41" i="3" s="1"/>
  <c r="AT41" i="3"/>
  <c r="AV41" i="3" s="1"/>
  <c r="AJ41" i="3"/>
  <c r="AL41" i="3" s="1"/>
  <c r="Y41" i="3"/>
  <c r="AA41" i="3" s="1"/>
  <c r="L41" i="3"/>
  <c r="N41" i="3" s="1"/>
  <c r="DJ40" i="3"/>
  <c r="DL40" i="3" s="1"/>
  <c r="CX40" i="3"/>
  <c r="CZ40" i="3" s="1"/>
  <c r="CM40" i="3"/>
  <c r="CO40" i="3" s="1"/>
  <c r="CD40" i="3"/>
  <c r="CF40" i="3" s="1"/>
  <c r="BR40" i="3"/>
  <c r="BT40" i="3" s="1"/>
  <c r="BH40" i="3"/>
  <c r="BJ40" i="3" s="1"/>
  <c r="AT40" i="3"/>
  <c r="AV40" i="3" s="1"/>
  <c r="AL40" i="3"/>
  <c r="AJ40" i="3"/>
  <c r="Y40" i="3"/>
  <c r="AA40" i="3" s="1"/>
  <c r="L40" i="3"/>
  <c r="N40" i="3" s="1"/>
  <c r="DJ39" i="3"/>
  <c r="DL39" i="3" s="1"/>
  <c r="CZ39" i="3"/>
  <c r="CX39" i="3"/>
  <c r="CM39" i="3"/>
  <c r="CO39" i="3" s="1"/>
  <c r="CD39" i="3"/>
  <c r="CF39" i="3" s="1"/>
  <c r="BR39" i="3"/>
  <c r="BT39" i="3" s="1"/>
  <c r="BJ39" i="3"/>
  <c r="BH39" i="3"/>
  <c r="AT39" i="3"/>
  <c r="AV39" i="3" s="1"/>
  <c r="AJ39" i="3"/>
  <c r="AL39" i="3" s="1"/>
  <c r="Y39" i="3"/>
  <c r="AA39" i="3" s="1"/>
  <c r="L39" i="3"/>
  <c r="N39" i="3" s="1"/>
  <c r="DJ38" i="3"/>
  <c r="DL38" i="3" s="1"/>
  <c r="CX38" i="3"/>
  <c r="CZ38" i="3" s="1"/>
  <c r="CM38" i="3"/>
  <c r="CO38" i="3" s="1"/>
  <c r="CF38" i="3"/>
  <c r="CD38" i="3"/>
  <c r="BR38" i="3"/>
  <c r="BT38" i="3" s="1"/>
  <c r="BH38" i="3"/>
  <c r="BJ38" i="3" s="1"/>
  <c r="AT38" i="3"/>
  <c r="AV38" i="3" s="1"/>
  <c r="AJ38" i="3"/>
  <c r="AL38" i="3" s="1"/>
  <c r="Y38" i="3"/>
  <c r="AA38" i="3" s="1"/>
  <c r="L38" i="3"/>
  <c r="N38" i="3" s="1"/>
  <c r="DJ37" i="3"/>
  <c r="DL37" i="3" s="1"/>
  <c r="CX37" i="3"/>
  <c r="CZ37" i="3" s="1"/>
  <c r="CM37" i="3"/>
  <c r="CO37" i="3" s="1"/>
  <c r="CD37" i="3"/>
  <c r="CF37" i="3" s="1"/>
  <c r="BR37" i="3"/>
  <c r="BT37" i="3" s="1"/>
  <c r="BH37" i="3"/>
  <c r="BJ37" i="3" s="1"/>
  <c r="AT37" i="3"/>
  <c r="AV37" i="3" s="1"/>
  <c r="AJ37" i="3"/>
  <c r="AL37" i="3" s="1"/>
  <c r="Y37" i="3"/>
  <c r="AA37" i="3" s="1"/>
  <c r="N37" i="3"/>
  <c r="L37" i="3"/>
  <c r="DJ36" i="3"/>
  <c r="DL36" i="3" s="1"/>
  <c r="CX36" i="3"/>
  <c r="CZ36" i="3" s="1"/>
  <c r="CM36" i="3"/>
  <c r="CO36" i="3" s="1"/>
  <c r="CF36" i="3"/>
  <c r="CD36" i="3"/>
  <c r="BR36" i="3"/>
  <c r="BT36" i="3" s="1"/>
  <c r="BH36" i="3"/>
  <c r="BJ36" i="3" s="1"/>
  <c r="AT36" i="3"/>
  <c r="AV36" i="3" s="1"/>
  <c r="AL36" i="3"/>
  <c r="AJ36" i="3"/>
  <c r="Y36" i="3"/>
  <c r="AA36" i="3" s="1"/>
  <c r="L36" i="3"/>
  <c r="N36" i="3" s="1"/>
  <c r="DJ35" i="3"/>
  <c r="DL35" i="3" s="1"/>
  <c r="CX35" i="3"/>
  <c r="CZ35" i="3" s="1"/>
  <c r="CM35" i="3"/>
  <c r="CO35" i="3" s="1"/>
  <c r="CD35" i="3"/>
  <c r="CF35" i="3" s="1"/>
  <c r="BR35" i="3"/>
  <c r="BT35" i="3" s="1"/>
  <c r="BJ35" i="3"/>
  <c r="BH35" i="3"/>
  <c r="AT35" i="3"/>
  <c r="AV35" i="3" s="1"/>
  <c r="AJ35" i="3"/>
  <c r="AL35" i="3" s="1"/>
  <c r="Y35" i="3"/>
  <c r="AA35" i="3" s="1"/>
  <c r="L35" i="3"/>
  <c r="N35" i="3" s="1"/>
  <c r="DJ34" i="3"/>
  <c r="DL34" i="3" s="1"/>
  <c r="CX34" i="3"/>
  <c r="CZ34" i="3" s="1"/>
  <c r="CM34" i="3"/>
  <c r="CO34" i="3" s="1"/>
  <c r="CD34" i="3"/>
  <c r="CF34" i="3" s="1"/>
  <c r="BR34" i="3"/>
  <c r="BT34" i="3" s="1"/>
  <c r="BH34" i="3"/>
  <c r="BJ34" i="3" s="1"/>
  <c r="AT34" i="3"/>
  <c r="AV34" i="3" s="1"/>
  <c r="AJ34" i="3"/>
  <c r="AL34" i="3" s="1"/>
  <c r="Y34" i="3"/>
  <c r="AA34" i="3" s="1"/>
  <c r="L34" i="3"/>
  <c r="N34" i="3" s="1"/>
  <c r="DJ33" i="3"/>
  <c r="DL33" i="3" s="1"/>
  <c r="CZ33" i="3"/>
  <c r="CX33" i="3"/>
  <c r="CM33" i="3"/>
  <c r="CO33" i="3" s="1"/>
  <c r="CD33" i="3"/>
  <c r="CF33" i="3" s="1"/>
  <c r="BR33" i="3"/>
  <c r="BT33" i="3" s="1"/>
  <c r="BJ33" i="3"/>
  <c r="BH33" i="3"/>
  <c r="AT33" i="3"/>
  <c r="AV33" i="3" s="1"/>
  <c r="AJ33" i="3"/>
  <c r="AL33" i="3" s="1"/>
  <c r="Y33" i="3"/>
  <c r="AA33" i="3" s="1"/>
  <c r="N33" i="3"/>
  <c r="L33" i="3"/>
  <c r="DJ32" i="3"/>
  <c r="DL32" i="3" s="1"/>
  <c r="CX32" i="3"/>
  <c r="CZ32" i="3" s="1"/>
  <c r="CM32" i="3"/>
  <c r="CO32" i="3" s="1"/>
  <c r="CD32" i="3"/>
  <c r="CF32" i="3" s="1"/>
  <c r="BR32" i="3"/>
  <c r="BT32" i="3" s="1"/>
  <c r="BH32" i="3"/>
  <c r="BJ32" i="3" s="1"/>
  <c r="AT32" i="3"/>
  <c r="AV32" i="3" s="1"/>
  <c r="AL32" i="3"/>
  <c r="AJ32" i="3"/>
  <c r="Y32" i="3"/>
  <c r="AA32" i="3" s="1"/>
  <c r="L32" i="3"/>
  <c r="N32" i="3" s="1"/>
  <c r="DJ31" i="3"/>
  <c r="DL31" i="3" s="1"/>
  <c r="CX31" i="3"/>
  <c r="CZ31" i="3" s="1"/>
  <c r="CM31" i="3"/>
  <c r="CO31" i="3" s="1"/>
  <c r="CD31" i="3"/>
  <c r="CF31" i="3" s="1"/>
  <c r="BR31" i="3"/>
  <c r="BT31" i="3" s="1"/>
  <c r="BH31" i="3"/>
  <c r="BJ31" i="3" s="1"/>
  <c r="AT31" i="3"/>
  <c r="AV31" i="3" s="1"/>
  <c r="AJ31" i="3"/>
  <c r="AL31" i="3" s="1"/>
  <c r="Y31" i="3"/>
  <c r="AA31" i="3" s="1"/>
  <c r="L31" i="3"/>
  <c r="N31" i="3" s="1"/>
  <c r="DJ30" i="3"/>
  <c r="DL30" i="3" s="1"/>
  <c r="CX30" i="3"/>
  <c r="CZ30" i="3" s="1"/>
  <c r="CM30" i="3"/>
  <c r="CO30" i="3" s="1"/>
  <c r="CF30" i="3"/>
  <c r="CD30" i="3"/>
  <c r="BR30" i="3"/>
  <c r="BT30" i="3" s="1"/>
  <c r="BH30" i="3"/>
  <c r="BJ30" i="3" s="1"/>
  <c r="AT30" i="3"/>
  <c r="AV30" i="3" s="1"/>
  <c r="AL30" i="3"/>
  <c r="AJ30" i="3"/>
  <c r="Y30" i="3"/>
  <c r="AA30" i="3" s="1"/>
  <c r="L30" i="3"/>
  <c r="N30" i="3" s="1"/>
  <c r="DJ29" i="3"/>
  <c r="DL29" i="3" s="1"/>
  <c r="CZ29" i="3"/>
  <c r="CX29" i="3"/>
  <c r="CM29" i="3"/>
  <c r="CO29" i="3" s="1"/>
  <c r="CD29" i="3"/>
  <c r="CF29" i="3" s="1"/>
  <c r="BR29" i="3"/>
  <c r="BT29" i="3" s="1"/>
  <c r="BH29" i="3"/>
  <c r="BJ29" i="3" s="1"/>
  <c r="AT29" i="3"/>
  <c r="AV29" i="3" s="1"/>
  <c r="AJ29" i="3"/>
  <c r="AL29" i="3" s="1"/>
  <c r="Y29" i="3"/>
  <c r="AA29" i="3" s="1"/>
  <c r="N29" i="3"/>
  <c r="L29" i="3"/>
  <c r="DJ28" i="3"/>
  <c r="DL28" i="3" s="1"/>
  <c r="CX28" i="3"/>
  <c r="CZ28" i="3" s="1"/>
  <c r="CM28" i="3"/>
  <c r="CO28" i="3" s="1"/>
  <c r="CD28" i="3"/>
  <c r="CF28" i="3" s="1"/>
  <c r="BR28" i="3"/>
  <c r="BT28" i="3" s="1"/>
  <c r="BH28" i="3"/>
  <c r="BJ28" i="3" s="1"/>
  <c r="AT28" i="3"/>
  <c r="AV28" i="3" s="1"/>
  <c r="AJ28" i="3"/>
  <c r="AL28" i="3" s="1"/>
  <c r="Y28" i="3"/>
  <c r="AA28" i="3" s="1"/>
  <c r="L28" i="3"/>
  <c r="N28" i="3" s="1"/>
  <c r="DJ27" i="3"/>
  <c r="DL27" i="3" s="1"/>
  <c r="CX27" i="3"/>
  <c r="CZ27" i="3" s="1"/>
  <c r="CM27" i="3"/>
  <c r="CO27" i="3" s="1"/>
  <c r="CD27" i="3"/>
  <c r="CF27" i="3" s="1"/>
  <c r="BR27" i="3"/>
  <c r="BT27" i="3" s="1"/>
  <c r="BJ27" i="3"/>
  <c r="BH27" i="3"/>
  <c r="AT27" i="3"/>
  <c r="AV27" i="3" s="1"/>
  <c r="AJ27" i="3"/>
  <c r="AL27" i="3" s="1"/>
  <c r="Y27" i="3"/>
  <c r="AA27" i="3" s="1"/>
  <c r="N27" i="3"/>
  <c r="L27" i="3"/>
  <c r="DJ26" i="3"/>
  <c r="DL26" i="3" s="1"/>
  <c r="CX26" i="3"/>
  <c r="CZ26" i="3" s="1"/>
  <c r="CM26" i="3"/>
  <c r="CO26" i="3" s="1"/>
  <c r="CF26" i="3"/>
  <c r="CD26" i="3"/>
  <c r="BR26" i="3"/>
  <c r="BT26" i="3" s="1"/>
  <c r="BH26" i="3"/>
  <c r="BJ26" i="3" s="1"/>
  <c r="AT26" i="3"/>
  <c r="AV26" i="3" s="1"/>
  <c r="AJ26" i="3"/>
  <c r="AL26" i="3" s="1"/>
  <c r="Y26" i="3"/>
  <c r="AA26" i="3" s="1"/>
  <c r="L26" i="3"/>
  <c r="N26" i="3" s="1"/>
  <c r="DJ25" i="3"/>
  <c r="DL25" i="3" s="1"/>
  <c r="CZ25" i="3"/>
  <c r="CX25" i="3"/>
  <c r="CM25" i="3"/>
  <c r="CO25" i="3" s="1"/>
  <c r="CD25" i="3"/>
  <c r="CF25" i="3" s="1"/>
  <c r="BR25" i="3"/>
  <c r="BT25" i="3" s="1"/>
  <c r="BH25" i="3"/>
  <c r="BJ25" i="3" s="1"/>
  <c r="AT25" i="3"/>
  <c r="AV25" i="3" s="1"/>
  <c r="AJ25" i="3"/>
  <c r="AL25" i="3" s="1"/>
  <c r="Y25" i="3"/>
  <c r="AA25" i="3" s="1"/>
  <c r="L25" i="3"/>
  <c r="N25" i="3" s="1"/>
  <c r="DJ24" i="3"/>
  <c r="DL24" i="3" s="1"/>
  <c r="CX24" i="3"/>
  <c r="CZ24" i="3" s="1"/>
  <c r="CM24" i="3"/>
  <c r="CO24" i="3" s="1"/>
  <c r="CD24" i="3"/>
  <c r="CF24" i="3" s="1"/>
  <c r="BR24" i="3"/>
  <c r="BT24" i="3" s="1"/>
  <c r="BH24" i="3"/>
  <c r="BJ24" i="3" s="1"/>
  <c r="AT24" i="3"/>
  <c r="AV24" i="3" s="1"/>
  <c r="AL24" i="3"/>
  <c r="AJ24" i="3"/>
  <c r="Y24" i="3"/>
  <c r="AA24" i="3" s="1"/>
  <c r="L24" i="3"/>
  <c r="N24" i="3" s="1"/>
  <c r="DJ23" i="3"/>
  <c r="DL23" i="3" s="1"/>
  <c r="CZ23" i="3"/>
  <c r="CX23" i="3"/>
  <c r="CM23" i="3"/>
  <c r="CO23" i="3" s="1"/>
  <c r="CD23" i="3"/>
  <c r="CF23" i="3" s="1"/>
  <c r="BR23" i="3"/>
  <c r="BT23" i="3" s="1"/>
  <c r="BJ23" i="3"/>
  <c r="BH23" i="3"/>
  <c r="AT23" i="3"/>
  <c r="AV23" i="3" s="1"/>
  <c r="AJ23" i="3"/>
  <c r="AL23" i="3" s="1"/>
  <c r="Y23" i="3"/>
  <c r="AA23" i="3" s="1"/>
  <c r="L23" i="3"/>
  <c r="N23" i="3" s="1"/>
  <c r="DJ22" i="3"/>
  <c r="DL22" i="3" s="1"/>
  <c r="CX22" i="3"/>
  <c r="CZ22" i="3" s="1"/>
  <c r="CM22" i="3"/>
  <c r="CO22" i="3" s="1"/>
  <c r="CF22" i="3"/>
  <c r="CD22" i="3"/>
  <c r="BR22" i="3"/>
  <c r="BT22" i="3" s="1"/>
  <c r="BH22" i="3"/>
  <c r="BJ22" i="3" s="1"/>
  <c r="AT22" i="3"/>
  <c r="AV22" i="3" s="1"/>
  <c r="AJ22" i="3"/>
  <c r="AL22" i="3" s="1"/>
  <c r="Y22" i="3"/>
  <c r="AA22" i="3" s="1"/>
  <c r="L22" i="3"/>
  <c r="N22" i="3" s="1"/>
  <c r="DJ21" i="3"/>
  <c r="DL21" i="3" s="1"/>
  <c r="CX21" i="3"/>
  <c r="CZ21" i="3" s="1"/>
  <c r="CM21" i="3"/>
  <c r="CO21" i="3" s="1"/>
  <c r="CD21" i="3"/>
  <c r="CF21" i="3" s="1"/>
  <c r="BT21" i="3"/>
  <c r="BR21" i="3"/>
  <c r="BH21" i="3"/>
  <c r="BJ21" i="3" s="1"/>
  <c r="AT21" i="3"/>
  <c r="AV21" i="3" s="1"/>
  <c r="AJ21" i="3"/>
  <c r="AL21" i="3" s="1"/>
  <c r="Y21" i="3"/>
  <c r="AA21" i="3" s="1"/>
  <c r="L21" i="3"/>
  <c r="N21" i="3" s="1"/>
  <c r="DJ20" i="3"/>
  <c r="DL20" i="3" s="1"/>
  <c r="CX20" i="3"/>
  <c r="CZ20" i="3" s="1"/>
  <c r="CM20" i="3"/>
  <c r="CO20" i="3" s="1"/>
  <c r="CD20" i="3"/>
  <c r="CF20" i="3" s="1"/>
  <c r="BR20" i="3"/>
  <c r="BT20" i="3" s="1"/>
  <c r="BH20" i="3"/>
  <c r="BJ20" i="3" s="1"/>
  <c r="AT20" i="3"/>
  <c r="AV20" i="3" s="1"/>
  <c r="AJ20" i="3"/>
  <c r="AL20" i="3" s="1"/>
  <c r="Y20" i="3"/>
  <c r="AA20" i="3" s="1"/>
  <c r="L20" i="3"/>
  <c r="N20" i="3" s="1"/>
  <c r="DJ19" i="3"/>
  <c r="DL19" i="3" s="1"/>
  <c r="CX19" i="3"/>
  <c r="CZ19" i="3" s="1"/>
  <c r="CM19" i="3"/>
  <c r="CO19" i="3" s="1"/>
  <c r="CD19" i="3"/>
  <c r="CF19" i="3" s="1"/>
  <c r="BR19" i="3"/>
  <c r="BT19" i="3" s="1"/>
  <c r="BH19" i="3"/>
  <c r="BJ19" i="3" s="1"/>
  <c r="AT19" i="3"/>
  <c r="AV19" i="3" s="1"/>
  <c r="AJ19" i="3"/>
  <c r="AL19" i="3" s="1"/>
  <c r="Y19" i="3"/>
  <c r="AA19" i="3" s="1"/>
  <c r="L19" i="3"/>
  <c r="N19" i="3" s="1"/>
  <c r="DJ18" i="3"/>
  <c r="DL18" i="3" s="1"/>
  <c r="CX18" i="3"/>
  <c r="CZ18" i="3" s="1"/>
  <c r="CM18" i="3"/>
  <c r="CO18" i="3" s="1"/>
  <c r="CD18" i="3"/>
  <c r="CF18" i="3" s="1"/>
  <c r="BR18" i="3"/>
  <c r="BT18" i="3" s="1"/>
  <c r="BH18" i="3"/>
  <c r="BJ18" i="3" s="1"/>
  <c r="AT18" i="3"/>
  <c r="AV18" i="3" s="1"/>
  <c r="AJ18" i="3"/>
  <c r="AL18" i="3" s="1"/>
  <c r="Y18" i="3"/>
  <c r="AA18" i="3" s="1"/>
  <c r="L18" i="3"/>
  <c r="N18" i="3" s="1"/>
  <c r="DJ17" i="3"/>
  <c r="DL17" i="3" s="1"/>
  <c r="CX17" i="3"/>
  <c r="CZ17" i="3" s="1"/>
  <c r="CM17" i="3"/>
  <c r="CO17" i="3" s="1"/>
  <c r="CD17" i="3"/>
  <c r="CF17" i="3" s="1"/>
  <c r="BR17" i="3"/>
  <c r="BT17" i="3" s="1"/>
  <c r="BH17" i="3"/>
  <c r="BJ17" i="3" s="1"/>
  <c r="AT17" i="3"/>
  <c r="AV17" i="3" s="1"/>
  <c r="AJ17" i="3"/>
  <c r="AL17" i="3" s="1"/>
  <c r="Y17" i="3"/>
  <c r="AA17" i="3" s="1"/>
  <c r="L17" i="3"/>
  <c r="N17" i="3" s="1"/>
  <c r="DJ16" i="3"/>
  <c r="DL16" i="3" s="1"/>
  <c r="CX16" i="3"/>
  <c r="CZ16" i="3" s="1"/>
  <c r="CM16" i="3"/>
  <c r="CO16" i="3" s="1"/>
  <c r="CD16" i="3"/>
  <c r="CF16" i="3" s="1"/>
  <c r="BR16" i="3"/>
  <c r="BT16" i="3" s="1"/>
  <c r="BH16" i="3"/>
  <c r="BJ16" i="3" s="1"/>
  <c r="AT16" i="3"/>
  <c r="AV16" i="3" s="1"/>
  <c r="AJ16" i="3"/>
  <c r="AL16" i="3" s="1"/>
  <c r="Y16" i="3"/>
  <c r="AA16" i="3" s="1"/>
  <c r="L16" i="3"/>
  <c r="N16" i="3" s="1"/>
  <c r="DJ15" i="3"/>
  <c r="DL15" i="3" s="1"/>
  <c r="CX15" i="3"/>
  <c r="CZ15" i="3" s="1"/>
  <c r="CM15" i="3"/>
  <c r="CO15" i="3" s="1"/>
  <c r="CD15" i="3"/>
  <c r="CF15" i="3" s="1"/>
  <c r="BT15" i="3"/>
  <c r="BR15" i="3"/>
  <c r="BJ15" i="3"/>
  <c r="BH15" i="3"/>
  <c r="AV15" i="3"/>
  <c r="AT15" i="3"/>
  <c r="AJ15" i="3"/>
  <c r="AL15" i="3" s="1"/>
  <c r="Y15" i="3"/>
  <c r="AA15" i="3" s="1"/>
  <c r="L15" i="3"/>
  <c r="N15" i="3" s="1"/>
  <c r="DJ14" i="3"/>
  <c r="DL14" i="3" s="1"/>
  <c r="CX14" i="3"/>
  <c r="CZ14" i="3" s="1"/>
  <c r="CO14" i="3"/>
  <c r="CM14" i="3"/>
  <c r="CF14" i="3"/>
  <c r="CD14" i="3"/>
  <c r="BT14" i="3"/>
  <c r="BR14" i="3"/>
  <c r="BH14" i="3"/>
  <c r="BJ14" i="3" s="1"/>
  <c r="AT14" i="3"/>
  <c r="AV14" i="3" s="1"/>
  <c r="AJ14" i="3"/>
  <c r="AL14" i="3" s="1"/>
  <c r="Y14" i="3"/>
  <c r="AA14" i="3" s="1"/>
  <c r="L14" i="3"/>
  <c r="N14" i="3" s="1"/>
  <c r="DL13" i="3"/>
  <c r="DJ13" i="3"/>
  <c r="CZ13" i="3"/>
  <c r="CX13" i="3"/>
  <c r="CO13" i="3"/>
  <c r="CM13" i="3"/>
  <c r="CD13" i="3"/>
  <c r="CF13" i="3" s="1"/>
  <c r="BR13" i="3"/>
  <c r="BT13" i="3" s="1"/>
  <c r="BH13" i="3"/>
  <c r="BJ13" i="3" s="1"/>
  <c r="AT13" i="3"/>
  <c r="AV13" i="3" s="1"/>
  <c r="AJ13" i="3"/>
  <c r="AL13" i="3" s="1"/>
  <c r="AA13" i="3"/>
  <c r="Y13" i="3"/>
  <c r="N13" i="3"/>
  <c r="L13" i="3"/>
  <c r="DL12" i="3"/>
  <c r="DJ12" i="3"/>
  <c r="CX12" i="3"/>
  <c r="CZ12" i="3" s="1"/>
  <c r="CM12" i="3"/>
  <c r="CO12" i="3" s="1"/>
  <c r="CD12" i="3"/>
  <c r="CF12" i="3" s="1"/>
  <c r="BR12" i="3"/>
  <c r="BT12" i="3" s="1"/>
  <c r="BH12" i="3"/>
  <c r="BJ12" i="3" s="1"/>
  <c r="AV12" i="3"/>
  <c r="AT12" i="3"/>
  <c r="AL12" i="3"/>
  <c r="AJ12" i="3"/>
  <c r="AA12" i="3"/>
  <c r="Y12" i="3"/>
  <c r="L12" i="3"/>
  <c r="N12" i="3" s="1"/>
  <c r="DJ11" i="3"/>
  <c r="DL11" i="3" s="1"/>
  <c r="CX11" i="3"/>
  <c r="CZ11" i="3" s="1"/>
  <c r="CM11" i="3"/>
  <c r="CO11" i="3" s="1"/>
  <c r="CD11" i="3"/>
  <c r="CF11" i="3" s="1"/>
  <c r="BT11" i="3"/>
  <c r="BR11" i="3"/>
  <c r="BJ11" i="3"/>
  <c r="BH11" i="3"/>
  <c r="AV11" i="3"/>
  <c r="AT11" i="3"/>
  <c r="AJ11" i="3"/>
  <c r="AL11" i="3" s="1"/>
  <c r="Y11" i="3"/>
  <c r="AA11" i="3" s="1"/>
  <c r="L11" i="3"/>
  <c r="N11" i="3" s="1"/>
  <c r="DJ10" i="3"/>
  <c r="DL10" i="3" s="1"/>
  <c r="CX10" i="3"/>
  <c r="CZ10" i="3" s="1"/>
  <c r="CO10" i="3"/>
  <c r="CM10" i="3"/>
  <c r="CF10" i="3"/>
  <c r="CD10" i="3"/>
  <c r="BT10" i="3"/>
  <c r="BR10" i="3"/>
  <c r="BH10" i="3"/>
  <c r="BJ10" i="3" s="1"/>
  <c r="AT10" i="3"/>
  <c r="AV10" i="3" s="1"/>
  <c r="AJ10" i="3"/>
  <c r="AL10" i="3" s="1"/>
  <c r="Y10" i="3"/>
  <c r="AA10" i="3" s="1"/>
  <c r="L10" i="3"/>
  <c r="N10" i="3" s="1"/>
  <c r="DL9" i="3"/>
  <c r="DJ9" i="3"/>
  <c r="CZ9" i="3"/>
  <c r="CX9" i="3"/>
  <c r="CO9" i="3"/>
  <c r="CM9" i="3"/>
  <c r="CD9" i="3"/>
  <c r="CF9" i="3" s="1"/>
  <c r="BR9" i="3"/>
  <c r="BT9" i="3" s="1"/>
  <c r="BH9" i="3"/>
  <c r="BJ9" i="3" s="1"/>
  <c r="AT9" i="3"/>
  <c r="AV9" i="3" s="1"/>
  <c r="AJ9" i="3"/>
  <c r="AL9" i="3" s="1"/>
  <c r="Y9" i="3"/>
  <c r="AA9" i="3" s="1"/>
  <c r="L9" i="3"/>
  <c r="N9" i="3" s="1"/>
  <c r="DJ8" i="3"/>
  <c r="DL8" i="3" s="1"/>
  <c r="CX8" i="3"/>
  <c r="CZ8" i="3" s="1"/>
  <c r="CM8" i="3"/>
  <c r="CO8" i="3" s="1"/>
  <c r="CD8" i="3"/>
  <c r="CF8" i="3" s="1"/>
  <c r="BR8" i="3"/>
  <c r="BT8" i="3" s="1"/>
  <c r="BH8" i="3"/>
  <c r="BJ8" i="3" s="1"/>
  <c r="AT8" i="3"/>
  <c r="AV8" i="3" s="1"/>
  <c r="AJ8" i="3"/>
  <c r="AL8" i="3" s="1"/>
  <c r="Y8" i="3"/>
  <c r="AA8" i="3" s="1"/>
  <c r="L8" i="3"/>
  <c r="N8" i="3" s="1"/>
  <c r="DJ7" i="3"/>
  <c r="DL7" i="3" s="1"/>
  <c r="CX7" i="3"/>
  <c r="CZ7" i="3" s="1"/>
  <c r="CM7" i="3"/>
  <c r="CO7" i="3" s="1"/>
  <c r="CD7" i="3"/>
  <c r="CF7" i="3" s="1"/>
  <c r="BR7" i="3"/>
  <c r="BT7" i="3" s="1"/>
  <c r="BH7" i="3"/>
  <c r="BJ7" i="3" s="1"/>
  <c r="AT7" i="3"/>
  <c r="AV7" i="3" s="1"/>
  <c r="AJ7" i="3"/>
  <c r="AL7" i="3" s="1"/>
  <c r="Y7" i="3"/>
  <c r="AA7" i="3" s="1"/>
  <c r="L7" i="3"/>
  <c r="N7" i="3" s="1"/>
  <c r="DJ6" i="3"/>
  <c r="DL6" i="3" s="1"/>
  <c r="CX6" i="3"/>
  <c r="CZ6" i="3" s="1"/>
  <c r="CM6" i="3"/>
  <c r="CO6" i="3" s="1"/>
  <c r="CD6" i="3"/>
  <c r="CF6" i="3" s="1"/>
  <c r="BR6" i="3"/>
  <c r="BT6" i="3" s="1"/>
  <c r="BH6" i="3"/>
  <c r="BJ6" i="3" s="1"/>
  <c r="AT6" i="3"/>
  <c r="AV6" i="3" s="1"/>
  <c r="AJ6" i="3"/>
  <c r="AL6" i="3" s="1"/>
  <c r="Y6" i="3"/>
  <c r="AA6" i="3" s="1"/>
  <c r="L6" i="3"/>
  <c r="N6" i="3" s="1"/>
  <c r="DJ5" i="3"/>
  <c r="DL5" i="3" s="1"/>
  <c r="CX5" i="3"/>
  <c r="CZ5" i="3" s="1"/>
  <c r="CM5" i="3"/>
  <c r="CO5" i="3" s="1"/>
  <c r="CD5" i="3"/>
  <c r="CF5" i="3" s="1"/>
  <c r="BR5" i="3"/>
  <c r="BT5" i="3" s="1"/>
  <c r="BH5" i="3"/>
  <c r="BJ5" i="3" s="1"/>
  <c r="AT5" i="3"/>
  <c r="AV5" i="3" s="1"/>
  <c r="AJ5" i="3"/>
  <c r="AL5" i="3" s="1"/>
  <c r="Y5" i="3"/>
  <c r="AA5" i="3" s="1"/>
  <c r="L5" i="3"/>
  <c r="N5" i="3" s="1"/>
  <c r="DJ4" i="3"/>
  <c r="DL4" i="3" s="1"/>
  <c r="CX4" i="3"/>
  <c r="CZ4" i="3" s="1"/>
  <c r="CM4" i="3"/>
  <c r="CO4" i="3" s="1"/>
  <c r="CD4" i="3"/>
  <c r="CF4" i="3" s="1"/>
  <c r="BR4" i="3"/>
  <c r="BT4" i="3" s="1"/>
  <c r="BH4" i="3"/>
  <c r="BJ4" i="3" s="1"/>
  <c r="AT4" i="3"/>
  <c r="AV4" i="3" s="1"/>
  <c r="AJ4" i="3"/>
  <c r="AL4" i="3" s="1"/>
  <c r="Y4" i="3"/>
  <c r="AA4" i="3" s="1"/>
  <c r="L4" i="3"/>
  <c r="N4" i="3" s="1"/>
  <c r="DJ3" i="3"/>
  <c r="DL3" i="3" s="1"/>
  <c r="CX3" i="3"/>
  <c r="CZ3" i="3" s="1"/>
  <c r="CM3" i="3"/>
  <c r="CO3" i="3" s="1"/>
  <c r="CD3" i="3"/>
  <c r="CF3" i="3" s="1"/>
  <c r="BR3" i="3"/>
  <c r="BT3" i="3" s="1"/>
  <c r="BH3" i="3"/>
  <c r="BJ3" i="3" s="1"/>
  <c r="AT3" i="3"/>
  <c r="AV3" i="3" s="1"/>
  <c r="AJ3" i="3"/>
  <c r="AL3" i="3" s="1"/>
  <c r="Y3" i="3"/>
  <c r="AA3" i="3" s="1"/>
  <c r="L3" i="3"/>
  <c r="N3" i="3" s="1"/>
  <c r="DJ2" i="3"/>
  <c r="DJ49" i="3" s="1"/>
  <c r="CX2" i="3"/>
  <c r="CM2" i="3"/>
  <c r="CM49" i="3" s="1"/>
  <c r="CD2" i="3"/>
  <c r="CD49" i="3" s="1"/>
  <c r="BR2" i="3"/>
  <c r="BR49" i="3" s="1"/>
  <c r="BH2" i="3"/>
  <c r="AT2" i="3"/>
  <c r="AT49" i="3" s="1"/>
  <c r="AJ2" i="3"/>
  <c r="AJ49" i="3" s="1"/>
  <c r="Y2" i="3"/>
  <c r="Y49" i="3" s="1"/>
  <c r="L2" i="3"/>
  <c r="CS49" i="2"/>
  <c r="CQ49" i="2"/>
  <c r="CP49" i="2"/>
  <c r="CO49" i="2"/>
  <c r="CN49" i="2"/>
  <c r="CL49" i="2"/>
  <c r="CJ49" i="2"/>
  <c r="CI49" i="2"/>
  <c r="CH49" i="2"/>
  <c r="CG49" i="2"/>
  <c r="CF49" i="2"/>
  <c r="CE49" i="2"/>
  <c r="CD49" i="2"/>
  <c r="CC49" i="2"/>
  <c r="CA49" i="2"/>
  <c r="BY49" i="2"/>
  <c r="BX49" i="2"/>
  <c r="BW49" i="2"/>
  <c r="BV49" i="2"/>
  <c r="BU49" i="2"/>
  <c r="BS49" i="2"/>
  <c r="BQ49" i="2"/>
  <c r="BP49" i="2"/>
  <c r="BO49" i="2"/>
  <c r="BN49" i="2"/>
  <c r="BM49" i="2"/>
  <c r="BL49" i="2"/>
  <c r="BK49" i="2"/>
  <c r="BJ49" i="2"/>
  <c r="BI49" i="2"/>
  <c r="BG49" i="2"/>
  <c r="BE49" i="2"/>
  <c r="BD49" i="2"/>
  <c r="BC49" i="2"/>
  <c r="BB49" i="2"/>
  <c r="AZ49" i="2"/>
  <c r="AX49" i="2"/>
  <c r="AW49" i="2"/>
  <c r="AV49" i="2"/>
  <c r="AU49" i="2"/>
  <c r="AT49" i="2"/>
  <c r="AS49" i="2"/>
  <c r="AR49" i="2"/>
  <c r="AQ49" i="2"/>
  <c r="AO49" i="2"/>
  <c r="AM49" i="2"/>
  <c r="AL49" i="2"/>
  <c r="AK49" i="2"/>
  <c r="AJ49" i="2"/>
  <c r="AI49" i="2"/>
  <c r="AH49" i="2"/>
  <c r="AF49" i="2"/>
  <c r="AD49" i="2"/>
  <c r="AC49" i="2"/>
  <c r="AB49" i="2"/>
  <c r="AA49" i="2"/>
  <c r="Z49" i="2"/>
  <c r="Y49" i="2"/>
  <c r="X49" i="2"/>
  <c r="W49" i="2"/>
  <c r="U49" i="2"/>
  <c r="S49" i="2"/>
  <c r="R49" i="2"/>
  <c r="Q49" i="2"/>
  <c r="P49" i="2"/>
  <c r="O49" i="2"/>
  <c r="N49" i="2"/>
  <c r="M49" i="2"/>
  <c r="K49" i="2"/>
  <c r="I49" i="2"/>
  <c r="H49" i="2"/>
  <c r="G49" i="2"/>
  <c r="F49" i="2"/>
  <c r="E49" i="2"/>
  <c r="D49" i="2"/>
  <c r="C49" i="2"/>
  <c r="B49" i="2"/>
  <c r="CT48" i="2"/>
  <c r="CR48" i="2"/>
  <c r="CM48" i="2"/>
  <c r="CK48" i="2"/>
  <c r="CB48" i="2"/>
  <c r="BZ48" i="2"/>
  <c r="BT48" i="2"/>
  <c r="BR48" i="2"/>
  <c r="BH48" i="2"/>
  <c r="BF48" i="2"/>
  <c r="AP48" i="2"/>
  <c r="AY48" i="2" s="1"/>
  <c r="BA48" i="2" s="1"/>
  <c r="AN48" i="2"/>
  <c r="AG48" i="2"/>
  <c r="AE48" i="2"/>
  <c r="V48" i="2"/>
  <c r="T48" i="2"/>
  <c r="L48" i="2"/>
  <c r="J48" i="2"/>
  <c r="CT47" i="2"/>
  <c r="CR47" i="2"/>
  <c r="CM47" i="2"/>
  <c r="CK47" i="2"/>
  <c r="CB47" i="2"/>
  <c r="BZ47" i="2"/>
  <c r="BT47" i="2"/>
  <c r="BR47" i="2"/>
  <c r="BH47" i="2"/>
  <c r="BF47" i="2"/>
  <c r="AP47" i="2"/>
  <c r="AY47" i="2" s="1"/>
  <c r="BA47" i="2" s="1"/>
  <c r="AN47" i="2"/>
  <c r="AG47" i="2"/>
  <c r="AE47" i="2"/>
  <c r="V47" i="2"/>
  <c r="T47" i="2"/>
  <c r="L47" i="2"/>
  <c r="J47" i="2"/>
  <c r="CT46" i="2"/>
  <c r="CR46" i="2"/>
  <c r="CM46" i="2"/>
  <c r="CK46" i="2"/>
  <c r="CB46" i="2"/>
  <c r="BZ46" i="2"/>
  <c r="BT46" i="2"/>
  <c r="BR46" i="2"/>
  <c r="BH46" i="2"/>
  <c r="BF46" i="2"/>
  <c r="AP46" i="2"/>
  <c r="AY46" i="2" s="1"/>
  <c r="BA46" i="2" s="1"/>
  <c r="AN46" i="2"/>
  <c r="AG46" i="2"/>
  <c r="AE46" i="2"/>
  <c r="V46" i="2"/>
  <c r="T46" i="2"/>
  <c r="L46" i="2"/>
  <c r="J46" i="2"/>
  <c r="CT45" i="2"/>
  <c r="CR45" i="2"/>
  <c r="CM45" i="2"/>
  <c r="CK45" i="2"/>
  <c r="CB45" i="2"/>
  <c r="BZ45" i="2"/>
  <c r="BT45" i="2"/>
  <c r="BR45" i="2"/>
  <c r="BH45" i="2"/>
  <c r="BF45" i="2"/>
  <c r="AP45" i="2"/>
  <c r="AY45" i="2" s="1"/>
  <c r="BA45" i="2" s="1"/>
  <c r="AN45" i="2"/>
  <c r="AG45" i="2"/>
  <c r="AE45" i="2"/>
  <c r="V45" i="2"/>
  <c r="T45" i="2"/>
  <c r="L45" i="2"/>
  <c r="J45" i="2"/>
  <c r="CT44" i="2"/>
  <c r="CR44" i="2"/>
  <c r="CM44" i="2"/>
  <c r="CK44" i="2"/>
  <c r="CB44" i="2"/>
  <c r="BZ44" i="2"/>
  <c r="BT44" i="2"/>
  <c r="BR44" i="2"/>
  <c r="BH44" i="2"/>
  <c r="BF44" i="2"/>
  <c r="AP44" i="2"/>
  <c r="AY44" i="2" s="1"/>
  <c r="BA44" i="2" s="1"/>
  <c r="AN44" i="2"/>
  <c r="AG44" i="2"/>
  <c r="AE44" i="2"/>
  <c r="V44" i="2"/>
  <c r="T44" i="2"/>
  <c r="L44" i="2"/>
  <c r="J44" i="2"/>
  <c r="CT43" i="2"/>
  <c r="CR43" i="2"/>
  <c r="CM43" i="2"/>
  <c r="CK43" i="2"/>
  <c r="CB43" i="2"/>
  <c r="BZ43" i="2"/>
  <c r="BT43" i="2"/>
  <c r="BR43" i="2"/>
  <c r="BH43" i="2"/>
  <c r="BF43" i="2"/>
  <c r="AP43" i="2"/>
  <c r="AY43" i="2" s="1"/>
  <c r="BA43" i="2" s="1"/>
  <c r="AN43" i="2"/>
  <c r="AG43" i="2"/>
  <c r="AE43" i="2"/>
  <c r="V43" i="2"/>
  <c r="T43" i="2"/>
  <c r="L43" i="2"/>
  <c r="J43" i="2"/>
  <c r="CT42" i="2"/>
  <c r="CR42" i="2"/>
  <c r="CM42" i="2"/>
  <c r="CK42" i="2"/>
  <c r="CB42" i="2"/>
  <c r="BZ42" i="2"/>
  <c r="BT42" i="2"/>
  <c r="BR42" i="2"/>
  <c r="BH42" i="2"/>
  <c r="BF42" i="2"/>
  <c r="AP42" i="2"/>
  <c r="AY42" i="2" s="1"/>
  <c r="BA42" i="2" s="1"/>
  <c r="AN42" i="2"/>
  <c r="AG42" i="2"/>
  <c r="AE42" i="2"/>
  <c r="V42" i="2"/>
  <c r="T42" i="2"/>
  <c r="L42" i="2"/>
  <c r="J42" i="2"/>
  <c r="CT41" i="2"/>
  <c r="CR41" i="2"/>
  <c r="CM41" i="2"/>
  <c r="CK41" i="2"/>
  <c r="CB41" i="2"/>
  <c r="BZ41" i="2"/>
  <c r="BT41" i="2"/>
  <c r="BR41" i="2"/>
  <c r="BH41" i="2"/>
  <c r="BF41" i="2"/>
  <c r="AP41" i="2"/>
  <c r="AY41" i="2" s="1"/>
  <c r="BA41" i="2" s="1"/>
  <c r="AN41" i="2"/>
  <c r="AG41" i="2"/>
  <c r="AE41" i="2"/>
  <c r="V41" i="2"/>
  <c r="T41" i="2"/>
  <c r="L41" i="2"/>
  <c r="J41" i="2"/>
  <c r="CT40" i="2"/>
  <c r="CR40" i="2"/>
  <c r="CM40" i="2"/>
  <c r="CK40" i="2"/>
  <c r="CB40" i="2"/>
  <c r="BZ40" i="2"/>
  <c r="BT40" i="2"/>
  <c r="BR40" i="2"/>
  <c r="BH40" i="2"/>
  <c r="BF40" i="2"/>
  <c r="AP40" i="2"/>
  <c r="AY40" i="2" s="1"/>
  <c r="BA40" i="2" s="1"/>
  <c r="AN40" i="2"/>
  <c r="AG40" i="2"/>
  <c r="AE40" i="2"/>
  <c r="V40" i="2"/>
  <c r="T40" i="2"/>
  <c r="L40" i="2"/>
  <c r="J40" i="2"/>
  <c r="CT39" i="2"/>
  <c r="CR39" i="2"/>
  <c r="CM39" i="2"/>
  <c r="CK39" i="2"/>
  <c r="CB39" i="2"/>
  <c r="BZ39" i="2"/>
  <c r="BT39" i="2"/>
  <c r="BR39" i="2"/>
  <c r="BH39" i="2"/>
  <c r="BF39" i="2"/>
  <c r="AP39" i="2"/>
  <c r="AY39" i="2" s="1"/>
  <c r="BA39" i="2" s="1"/>
  <c r="AN39" i="2"/>
  <c r="AG39" i="2"/>
  <c r="AE39" i="2"/>
  <c r="V39" i="2"/>
  <c r="T39" i="2"/>
  <c r="L39" i="2"/>
  <c r="J39" i="2"/>
  <c r="CT38" i="2"/>
  <c r="CR38" i="2"/>
  <c r="CM38" i="2"/>
  <c r="CK38" i="2"/>
  <c r="CB38" i="2"/>
  <c r="BZ38" i="2"/>
  <c r="BT38" i="2"/>
  <c r="BR38" i="2"/>
  <c r="BH38" i="2"/>
  <c r="BF38" i="2"/>
  <c r="AP38" i="2"/>
  <c r="AY38" i="2" s="1"/>
  <c r="BA38" i="2" s="1"/>
  <c r="AN38" i="2"/>
  <c r="AG38" i="2"/>
  <c r="AE38" i="2"/>
  <c r="V38" i="2"/>
  <c r="T38" i="2"/>
  <c r="L38" i="2"/>
  <c r="J38" i="2"/>
  <c r="CT37" i="2"/>
  <c r="CR37" i="2"/>
  <c r="CM37" i="2"/>
  <c r="CK37" i="2"/>
  <c r="CB37" i="2"/>
  <c r="BZ37" i="2"/>
  <c r="BT37" i="2"/>
  <c r="BR37" i="2"/>
  <c r="BH37" i="2"/>
  <c r="BF37" i="2"/>
  <c r="AP37" i="2"/>
  <c r="AY37" i="2" s="1"/>
  <c r="BA37" i="2" s="1"/>
  <c r="AN37" i="2"/>
  <c r="AG37" i="2"/>
  <c r="AE37" i="2"/>
  <c r="V37" i="2"/>
  <c r="T37" i="2"/>
  <c r="L37" i="2"/>
  <c r="J37" i="2"/>
  <c r="CT36" i="2"/>
  <c r="CR36" i="2"/>
  <c r="CM36" i="2"/>
  <c r="CK36" i="2"/>
  <c r="CB36" i="2"/>
  <c r="BZ36" i="2"/>
  <c r="BT36" i="2"/>
  <c r="BR36" i="2"/>
  <c r="BH36" i="2"/>
  <c r="BF36" i="2"/>
  <c r="BA36" i="2"/>
  <c r="AY36" i="2"/>
  <c r="AP36" i="2"/>
  <c r="AN36" i="2"/>
  <c r="AG36" i="2"/>
  <c r="AE36" i="2"/>
  <c r="T36" i="2"/>
  <c r="V36" i="2" s="1"/>
  <c r="L36" i="2"/>
  <c r="J36" i="2"/>
  <c r="CR35" i="2"/>
  <c r="CT35" i="2" s="1"/>
  <c r="CK35" i="2"/>
  <c r="CM35" i="2" s="1"/>
  <c r="BZ35" i="2"/>
  <c r="CB35" i="2" s="1"/>
  <c r="BT35" i="2"/>
  <c r="BR35" i="2"/>
  <c r="BF35" i="2"/>
  <c r="BH35" i="2" s="1"/>
  <c r="AN35" i="2"/>
  <c r="AP35" i="2" s="1"/>
  <c r="AY35" i="2" s="1"/>
  <c r="BA35" i="2" s="1"/>
  <c r="AG35" i="2"/>
  <c r="AE35" i="2"/>
  <c r="T35" i="2"/>
  <c r="V35" i="2" s="1"/>
  <c r="J35" i="2"/>
  <c r="L35" i="2" s="1"/>
  <c r="CR34" i="2"/>
  <c r="CT34" i="2" s="1"/>
  <c r="CM34" i="2"/>
  <c r="CK34" i="2"/>
  <c r="BZ34" i="2"/>
  <c r="CB34" i="2" s="1"/>
  <c r="BR34" i="2"/>
  <c r="BT34" i="2" s="1"/>
  <c r="BF34" i="2"/>
  <c r="BH34" i="2" s="1"/>
  <c r="AN34" i="2"/>
  <c r="AP34" i="2" s="1"/>
  <c r="AY34" i="2" s="1"/>
  <c r="BA34" i="2" s="1"/>
  <c r="AE34" i="2"/>
  <c r="AG34" i="2" s="1"/>
  <c r="T34" i="2"/>
  <c r="V34" i="2" s="1"/>
  <c r="L34" i="2"/>
  <c r="J34" i="2"/>
  <c r="CR33" i="2"/>
  <c r="CT33" i="2" s="1"/>
  <c r="CK33" i="2"/>
  <c r="CM33" i="2" s="1"/>
  <c r="BZ33" i="2"/>
  <c r="CB33" i="2" s="1"/>
  <c r="BT33" i="2"/>
  <c r="BR33" i="2"/>
  <c r="BF33" i="2"/>
  <c r="BH33" i="2" s="1"/>
  <c r="AN33" i="2"/>
  <c r="AP33" i="2" s="1"/>
  <c r="AY33" i="2" s="1"/>
  <c r="BA33" i="2" s="1"/>
  <c r="AG33" i="2"/>
  <c r="AE33" i="2"/>
  <c r="T33" i="2"/>
  <c r="V33" i="2" s="1"/>
  <c r="J33" i="2"/>
  <c r="L33" i="2" s="1"/>
  <c r="CR32" i="2"/>
  <c r="CT32" i="2" s="1"/>
  <c r="CK32" i="2"/>
  <c r="CM32" i="2" s="1"/>
  <c r="BZ32" i="2"/>
  <c r="CB32" i="2" s="1"/>
  <c r="BR32" i="2"/>
  <c r="BT32" i="2" s="1"/>
  <c r="BF32" i="2"/>
  <c r="BH32" i="2" s="1"/>
  <c r="AN32" i="2"/>
  <c r="AP32" i="2" s="1"/>
  <c r="AY32" i="2" s="1"/>
  <c r="BA32" i="2" s="1"/>
  <c r="AE32" i="2"/>
  <c r="AG32" i="2" s="1"/>
  <c r="T32" i="2"/>
  <c r="V32" i="2" s="1"/>
  <c r="J32" i="2"/>
  <c r="L32" i="2" s="1"/>
  <c r="CR31" i="2"/>
  <c r="CT31" i="2" s="1"/>
  <c r="CK31" i="2"/>
  <c r="CM31" i="2" s="1"/>
  <c r="BZ31" i="2"/>
  <c r="CB31" i="2" s="1"/>
  <c r="BR31" i="2"/>
  <c r="BT31" i="2" s="1"/>
  <c r="BF31" i="2"/>
  <c r="BH31" i="2" s="1"/>
  <c r="AN31" i="2"/>
  <c r="AP31" i="2" s="1"/>
  <c r="AY31" i="2" s="1"/>
  <c r="BA31" i="2" s="1"/>
  <c r="AE31" i="2"/>
  <c r="AG31" i="2" s="1"/>
  <c r="T31" i="2"/>
  <c r="V31" i="2" s="1"/>
  <c r="J31" i="2"/>
  <c r="L31" i="2" s="1"/>
  <c r="CR30" i="2"/>
  <c r="CT30" i="2" s="1"/>
  <c r="CK30" i="2"/>
  <c r="CM30" i="2" s="1"/>
  <c r="BZ30" i="2"/>
  <c r="CB30" i="2" s="1"/>
  <c r="BR30" i="2"/>
  <c r="BT30" i="2" s="1"/>
  <c r="BF30" i="2"/>
  <c r="BH30" i="2" s="1"/>
  <c r="AN30" i="2"/>
  <c r="AP30" i="2" s="1"/>
  <c r="AY30" i="2" s="1"/>
  <c r="BA30" i="2" s="1"/>
  <c r="O27" i="1" s="1"/>
  <c r="AE30" i="2"/>
  <c r="AG30" i="2" s="1"/>
  <c r="T30" i="2"/>
  <c r="V30" i="2" s="1"/>
  <c r="J30" i="2"/>
  <c r="L30" i="2" s="1"/>
  <c r="CR29" i="2"/>
  <c r="CT29" i="2" s="1"/>
  <c r="CK29" i="2"/>
  <c r="CM29" i="2" s="1"/>
  <c r="BZ29" i="2"/>
  <c r="CB29" i="2" s="1"/>
  <c r="BR29" i="2"/>
  <c r="BT29" i="2" s="1"/>
  <c r="BF29" i="2"/>
  <c r="BH29" i="2" s="1"/>
  <c r="AN29" i="2"/>
  <c r="AP29" i="2" s="1"/>
  <c r="AY29" i="2" s="1"/>
  <c r="BA29" i="2" s="1"/>
  <c r="O39" i="1" s="1"/>
  <c r="F39" i="1" s="1"/>
  <c r="C39" i="1" s="1"/>
  <c r="AE29" i="2"/>
  <c r="AG29" i="2" s="1"/>
  <c r="T29" i="2"/>
  <c r="V29" i="2" s="1"/>
  <c r="J29" i="2"/>
  <c r="L29" i="2" s="1"/>
  <c r="CR28" i="2"/>
  <c r="CT28" i="2" s="1"/>
  <c r="CK28" i="2"/>
  <c r="CM28" i="2" s="1"/>
  <c r="BZ28" i="2"/>
  <c r="CB28" i="2" s="1"/>
  <c r="BR28" i="2"/>
  <c r="BT28" i="2" s="1"/>
  <c r="BF28" i="2"/>
  <c r="BH28" i="2" s="1"/>
  <c r="AN28" i="2"/>
  <c r="AP28" i="2" s="1"/>
  <c r="AY28" i="2" s="1"/>
  <c r="BA28" i="2" s="1"/>
  <c r="O20" i="1" s="1"/>
  <c r="F20" i="1" s="1"/>
  <c r="C20" i="1" s="1"/>
  <c r="AE28" i="2"/>
  <c r="AG28" i="2" s="1"/>
  <c r="T28" i="2"/>
  <c r="V28" i="2" s="1"/>
  <c r="J28" i="2"/>
  <c r="L28" i="2" s="1"/>
  <c r="CR27" i="2"/>
  <c r="CT27" i="2" s="1"/>
  <c r="CK27" i="2"/>
  <c r="CM27" i="2" s="1"/>
  <c r="BZ27" i="2"/>
  <c r="CB27" i="2" s="1"/>
  <c r="BR27" i="2"/>
  <c r="BT27" i="2" s="1"/>
  <c r="BF27" i="2"/>
  <c r="BH27" i="2" s="1"/>
  <c r="AN27" i="2"/>
  <c r="AP27" i="2" s="1"/>
  <c r="AY27" i="2" s="1"/>
  <c r="BA27" i="2" s="1"/>
  <c r="O5" i="1" s="1"/>
  <c r="AE27" i="2"/>
  <c r="AG27" i="2" s="1"/>
  <c r="T27" i="2"/>
  <c r="V27" i="2" s="1"/>
  <c r="J27" i="2"/>
  <c r="L27" i="2" s="1"/>
  <c r="CR26" i="2"/>
  <c r="CT26" i="2" s="1"/>
  <c r="CK26" i="2"/>
  <c r="CM26" i="2" s="1"/>
  <c r="BZ26" i="2"/>
  <c r="CB26" i="2" s="1"/>
  <c r="BR26" i="2"/>
  <c r="BT26" i="2" s="1"/>
  <c r="BF26" i="2"/>
  <c r="BH26" i="2" s="1"/>
  <c r="AN26" i="2"/>
  <c r="AP26" i="2" s="1"/>
  <c r="AY26" i="2" s="1"/>
  <c r="BA26" i="2" s="1"/>
  <c r="O26" i="1" s="1"/>
  <c r="AE26" i="2"/>
  <c r="AG26" i="2" s="1"/>
  <c r="T26" i="2"/>
  <c r="V26" i="2" s="1"/>
  <c r="J26" i="2"/>
  <c r="L26" i="2" s="1"/>
  <c r="CR25" i="2"/>
  <c r="CT25" i="2" s="1"/>
  <c r="CK25" i="2"/>
  <c r="CM25" i="2" s="1"/>
  <c r="BZ25" i="2"/>
  <c r="CB25" i="2" s="1"/>
  <c r="BR25" i="2"/>
  <c r="BT25" i="2" s="1"/>
  <c r="BF25" i="2"/>
  <c r="BH25" i="2" s="1"/>
  <c r="AN25" i="2"/>
  <c r="AP25" i="2" s="1"/>
  <c r="AY25" i="2" s="1"/>
  <c r="BA25" i="2" s="1"/>
  <c r="O15" i="1" s="1"/>
  <c r="F15" i="1" s="1"/>
  <c r="C15" i="1" s="1"/>
  <c r="AE25" i="2"/>
  <c r="AG25" i="2" s="1"/>
  <c r="T25" i="2"/>
  <c r="V25" i="2" s="1"/>
  <c r="J25" i="2"/>
  <c r="L25" i="2" s="1"/>
  <c r="CR24" i="2"/>
  <c r="CT24" i="2" s="1"/>
  <c r="CK24" i="2"/>
  <c r="CM24" i="2" s="1"/>
  <c r="BZ24" i="2"/>
  <c r="CB24" i="2" s="1"/>
  <c r="BR24" i="2"/>
  <c r="BT24" i="2" s="1"/>
  <c r="BF24" i="2"/>
  <c r="BH24" i="2" s="1"/>
  <c r="AN24" i="2"/>
  <c r="AP24" i="2" s="1"/>
  <c r="AY24" i="2" s="1"/>
  <c r="BA24" i="2" s="1"/>
  <c r="O36" i="1" s="1"/>
  <c r="F36" i="1" s="1"/>
  <c r="C36" i="1" s="1"/>
  <c r="AE24" i="2"/>
  <c r="AG24" i="2" s="1"/>
  <c r="T24" i="2"/>
  <c r="V24" i="2" s="1"/>
  <c r="J24" i="2"/>
  <c r="L24" i="2" s="1"/>
  <c r="CR23" i="2"/>
  <c r="CT23" i="2" s="1"/>
  <c r="CK23" i="2"/>
  <c r="CM23" i="2" s="1"/>
  <c r="BZ23" i="2"/>
  <c r="CB23" i="2" s="1"/>
  <c r="BR23" i="2"/>
  <c r="BT23" i="2" s="1"/>
  <c r="BF23" i="2"/>
  <c r="BH23" i="2" s="1"/>
  <c r="AN23" i="2"/>
  <c r="AP23" i="2" s="1"/>
  <c r="AY23" i="2" s="1"/>
  <c r="BA23" i="2" s="1"/>
  <c r="O4" i="1" s="1"/>
  <c r="AE23" i="2"/>
  <c r="AG23" i="2" s="1"/>
  <c r="K4" i="1" s="1"/>
  <c r="F4" i="1" s="1"/>
  <c r="C4" i="1" s="1"/>
  <c r="T23" i="2"/>
  <c r="V23" i="2" s="1"/>
  <c r="J23" i="2"/>
  <c r="L23" i="2" s="1"/>
  <c r="CR22" i="2"/>
  <c r="CT22" i="2" s="1"/>
  <c r="CM22" i="2"/>
  <c r="CK22" i="2"/>
  <c r="BZ22" i="2"/>
  <c r="CB22" i="2" s="1"/>
  <c r="BR22" i="2"/>
  <c r="BT22" i="2" s="1"/>
  <c r="BF22" i="2"/>
  <c r="BH22" i="2" s="1"/>
  <c r="AY22" i="2"/>
  <c r="BA22" i="2" s="1"/>
  <c r="O14" i="1" s="1"/>
  <c r="AN22" i="2"/>
  <c r="AP22" i="2" s="1"/>
  <c r="AE22" i="2"/>
  <c r="AG22" i="2" s="1"/>
  <c r="T22" i="2"/>
  <c r="V22" i="2" s="1"/>
  <c r="J22" i="2"/>
  <c r="L22" i="2" s="1"/>
  <c r="H14" i="1" s="1"/>
  <c r="CR21" i="2"/>
  <c r="CT21" i="2" s="1"/>
  <c r="CK21" i="2"/>
  <c r="CM21" i="2" s="1"/>
  <c r="BZ21" i="2"/>
  <c r="CB21" i="2" s="1"/>
  <c r="BR21" i="2"/>
  <c r="BT21" i="2" s="1"/>
  <c r="S25" i="1" s="1"/>
  <c r="BF21" i="2"/>
  <c r="BH21" i="2" s="1"/>
  <c r="AN21" i="2"/>
  <c r="AP21" i="2" s="1"/>
  <c r="AY21" i="2" s="1"/>
  <c r="BA21" i="2" s="1"/>
  <c r="O25" i="1" s="1"/>
  <c r="AG21" i="2"/>
  <c r="AE21" i="2"/>
  <c r="T21" i="2"/>
  <c r="V21" i="2" s="1"/>
  <c r="J21" i="2"/>
  <c r="L21" i="2" s="1"/>
  <c r="CR20" i="2"/>
  <c r="CT20" i="2" s="1"/>
  <c r="CK20" i="2"/>
  <c r="CM20" i="2" s="1"/>
  <c r="W24" i="1" s="1"/>
  <c r="BZ20" i="2"/>
  <c r="CB20" i="2" s="1"/>
  <c r="BR20" i="2"/>
  <c r="BT20" i="2" s="1"/>
  <c r="BF20" i="2"/>
  <c r="BH20" i="2" s="1"/>
  <c r="AN20" i="2"/>
  <c r="AP20" i="2" s="1"/>
  <c r="AY20" i="2" s="1"/>
  <c r="BA20" i="2" s="1"/>
  <c r="O24" i="1" s="1"/>
  <c r="AE20" i="2"/>
  <c r="AG20" i="2" s="1"/>
  <c r="T20" i="2"/>
  <c r="V20" i="2" s="1"/>
  <c r="J20" i="2"/>
  <c r="L20" i="2" s="1"/>
  <c r="H24" i="1" s="1"/>
  <c r="CR19" i="2"/>
  <c r="CT19" i="2" s="1"/>
  <c r="CK19" i="2"/>
  <c r="CM19" i="2" s="1"/>
  <c r="BZ19" i="2"/>
  <c r="CB19" i="2" s="1"/>
  <c r="BT19" i="2"/>
  <c r="BR19" i="2"/>
  <c r="BF19" i="2"/>
  <c r="BH19" i="2" s="1"/>
  <c r="AN19" i="2"/>
  <c r="AP19" i="2" s="1"/>
  <c r="AY19" i="2" s="1"/>
  <c r="BA19" i="2" s="1"/>
  <c r="O35" i="1" s="1"/>
  <c r="AE19" i="2"/>
  <c r="AG19" i="2" s="1"/>
  <c r="K35" i="1" s="1"/>
  <c r="T19" i="2"/>
  <c r="V19" i="2" s="1"/>
  <c r="J19" i="2"/>
  <c r="L19" i="2" s="1"/>
  <c r="CR18" i="2"/>
  <c r="CT18" i="2" s="1"/>
  <c r="CK18" i="2"/>
  <c r="CM18" i="2" s="1"/>
  <c r="W13" i="1" s="1"/>
  <c r="BZ18" i="2"/>
  <c r="CB18" i="2" s="1"/>
  <c r="BR18" i="2"/>
  <c r="BT18" i="2" s="1"/>
  <c r="BF18" i="2"/>
  <c r="BH18" i="2" s="1"/>
  <c r="AY18" i="2"/>
  <c r="BA18" i="2" s="1"/>
  <c r="O13" i="1" s="1"/>
  <c r="AN18" i="2"/>
  <c r="AP18" i="2" s="1"/>
  <c r="AE18" i="2"/>
  <c r="AG18" i="2" s="1"/>
  <c r="T18" i="2"/>
  <c r="V18" i="2" s="1"/>
  <c r="L18" i="2"/>
  <c r="J18" i="2"/>
  <c r="CR17" i="2"/>
  <c r="CT17" i="2" s="1"/>
  <c r="CK17" i="2"/>
  <c r="CM17" i="2" s="1"/>
  <c r="BZ17" i="2"/>
  <c r="CB17" i="2" s="1"/>
  <c r="BR17" i="2"/>
  <c r="BT17" i="2" s="1"/>
  <c r="S3" i="1" s="1"/>
  <c r="BF17" i="2"/>
  <c r="BH17" i="2" s="1"/>
  <c r="AY17" i="2"/>
  <c r="BA17" i="2" s="1"/>
  <c r="AN17" i="2"/>
  <c r="AP17" i="2" s="1"/>
  <c r="AG17" i="2"/>
  <c r="AE17" i="2"/>
  <c r="T17" i="2"/>
  <c r="V17" i="2" s="1"/>
  <c r="J17" i="2"/>
  <c r="L17" i="2" s="1"/>
  <c r="CR16" i="2"/>
  <c r="CT16" i="2" s="1"/>
  <c r="CK16" i="2"/>
  <c r="CM16" i="2" s="1"/>
  <c r="W34" i="1" s="1"/>
  <c r="BZ16" i="2"/>
  <c r="CB16" i="2" s="1"/>
  <c r="BR16" i="2"/>
  <c r="BT16" i="2" s="1"/>
  <c r="BF16" i="2"/>
  <c r="BH16" i="2" s="1"/>
  <c r="AN16" i="2"/>
  <c r="AP16" i="2" s="1"/>
  <c r="AY16" i="2" s="1"/>
  <c r="BA16" i="2" s="1"/>
  <c r="O34" i="1" s="1"/>
  <c r="AE16" i="2"/>
  <c r="AG16" i="2" s="1"/>
  <c r="T16" i="2"/>
  <c r="V16" i="2" s="1"/>
  <c r="J16" i="2"/>
  <c r="L16" i="2" s="1"/>
  <c r="H34" i="1" s="1"/>
  <c r="F34" i="1" s="1"/>
  <c r="C34" i="1" s="1"/>
  <c r="CR15" i="2"/>
  <c r="CT15" i="2" s="1"/>
  <c r="CK15" i="2"/>
  <c r="CM15" i="2" s="1"/>
  <c r="BZ15" i="2"/>
  <c r="CB15" i="2" s="1"/>
  <c r="BR15" i="2"/>
  <c r="BT15" i="2" s="1"/>
  <c r="S30" i="1" s="1"/>
  <c r="BF15" i="2"/>
  <c r="BH15" i="2" s="1"/>
  <c r="AN15" i="2"/>
  <c r="AP15" i="2" s="1"/>
  <c r="AY15" i="2" s="1"/>
  <c r="BA15" i="2" s="1"/>
  <c r="O30" i="1" s="1"/>
  <c r="AE15" i="2"/>
  <c r="AG15" i="2" s="1"/>
  <c r="K30" i="1" s="1"/>
  <c r="F30" i="1" s="1"/>
  <c r="C30" i="1" s="1"/>
  <c r="T15" i="2"/>
  <c r="V15" i="2" s="1"/>
  <c r="J15" i="2"/>
  <c r="L15" i="2" s="1"/>
  <c r="CR14" i="2"/>
  <c r="CT14" i="2" s="1"/>
  <c r="CM14" i="2"/>
  <c r="CK14" i="2"/>
  <c r="BZ14" i="2"/>
  <c r="CB14" i="2" s="1"/>
  <c r="BR14" i="2"/>
  <c r="BT14" i="2" s="1"/>
  <c r="BF14" i="2"/>
  <c r="BH14" i="2" s="1"/>
  <c r="AN14" i="2"/>
  <c r="AP14" i="2" s="1"/>
  <c r="AY14" i="2" s="1"/>
  <c r="BA14" i="2" s="1"/>
  <c r="O12" i="1" s="1"/>
  <c r="F12" i="1" s="1"/>
  <c r="C12" i="1" s="1"/>
  <c r="AE14" i="2"/>
  <c r="AG14" i="2" s="1"/>
  <c r="T14" i="2"/>
  <c r="V14" i="2" s="1"/>
  <c r="L14" i="2"/>
  <c r="J14" i="2"/>
  <c r="CR13" i="2"/>
  <c r="CT13" i="2" s="1"/>
  <c r="CK13" i="2"/>
  <c r="CM13" i="2" s="1"/>
  <c r="BZ13" i="2"/>
  <c r="CB13" i="2" s="1"/>
  <c r="BR13" i="2"/>
  <c r="BT13" i="2" s="1"/>
  <c r="S32" i="1" s="1"/>
  <c r="BF13" i="2"/>
  <c r="BH13" i="2" s="1"/>
  <c r="AY13" i="2"/>
  <c r="BA13" i="2" s="1"/>
  <c r="AN13" i="2"/>
  <c r="AP13" i="2" s="1"/>
  <c r="AG13" i="2"/>
  <c r="AE13" i="2"/>
  <c r="T13" i="2"/>
  <c r="V13" i="2" s="1"/>
  <c r="J13" i="2"/>
  <c r="L13" i="2" s="1"/>
  <c r="CR12" i="2"/>
  <c r="CT12" i="2" s="1"/>
  <c r="CK12" i="2"/>
  <c r="CM12" i="2" s="1"/>
  <c r="W11" i="1" s="1"/>
  <c r="BZ12" i="2"/>
  <c r="CB12" i="2" s="1"/>
  <c r="BR12" i="2"/>
  <c r="BT12" i="2" s="1"/>
  <c r="BF12" i="2"/>
  <c r="BH12" i="2" s="1"/>
  <c r="AN12" i="2"/>
  <c r="AP12" i="2" s="1"/>
  <c r="AY12" i="2" s="1"/>
  <c r="BA12" i="2" s="1"/>
  <c r="O11" i="1" s="1"/>
  <c r="AE12" i="2"/>
  <c r="AG12" i="2" s="1"/>
  <c r="T12" i="2"/>
  <c r="V12" i="2" s="1"/>
  <c r="J12" i="2"/>
  <c r="L12" i="2" s="1"/>
  <c r="H11" i="1" s="1"/>
  <c r="F11" i="1" s="1"/>
  <c r="C11" i="1" s="1"/>
  <c r="CR11" i="2"/>
  <c r="CT11" i="2" s="1"/>
  <c r="CK11" i="2"/>
  <c r="CM11" i="2" s="1"/>
  <c r="BZ11" i="2"/>
  <c r="CB11" i="2" s="1"/>
  <c r="BT11" i="2"/>
  <c r="BR11" i="2"/>
  <c r="BF11" i="2"/>
  <c r="BH11" i="2" s="1"/>
  <c r="AY11" i="2"/>
  <c r="BA11" i="2" s="1"/>
  <c r="O41" i="1" s="1"/>
  <c r="AN11" i="2"/>
  <c r="AP11" i="2" s="1"/>
  <c r="AE11" i="2"/>
  <c r="AG11" i="2" s="1"/>
  <c r="K41" i="1" s="1"/>
  <c r="T11" i="2"/>
  <c r="V11" i="2" s="1"/>
  <c r="J11" i="2"/>
  <c r="L11" i="2" s="1"/>
  <c r="H41" i="1" s="1"/>
  <c r="CR10" i="2"/>
  <c r="CT10" i="2" s="1"/>
  <c r="CM10" i="2"/>
  <c r="CK10" i="2"/>
  <c r="BZ10" i="2"/>
  <c r="CB10" i="2" s="1"/>
  <c r="BR10" i="2"/>
  <c r="BT10" i="2" s="1"/>
  <c r="S40" i="1" s="1"/>
  <c r="BF10" i="2"/>
  <c r="BH10" i="2" s="1"/>
  <c r="AN10" i="2"/>
  <c r="AP10" i="2" s="1"/>
  <c r="AY10" i="2" s="1"/>
  <c r="BA10" i="2" s="1"/>
  <c r="O40" i="1" s="1"/>
  <c r="AE10" i="2"/>
  <c r="AG10" i="2" s="1"/>
  <c r="K40" i="1" s="1"/>
  <c r="T10" i="2"/>
  <c r="V10" i="2" s="1"/>
  <c r="L10" i="2"/>
  <c r="J10" i="2"/>
  <c r="CR9" i="2"/>
  <c r="CT9" i="2" s="1"/>
  <c r="CK9" i="2"/>
  <c r="CM9" i="2" s="1"/>
  <c r="W10" i="1" s="1"/>
  <c r="BZ9" i="2"/>
  <c r="CB9" i="2" s="1"/>
  <c r="BR9" i="2"/>
  <c r="BT9" i="2" s="1"/>
  <c r="S10" i="1" s="1"/>
  <c r="BF9" i="2"/>
  <c r="BH9" i="2" s="1"/>
  <c r="AY9" i="2"/>
  <c r="BA9" i="2" s="1"/>
  <c r="O10" i="1" s="1"/>
  <c r="AN9" i="2"/>
  <c r="AP9" i="2" s="1"/>
  <c r="AG9" i="2"/>
  <c r="AE9" i="2"/>
  <c r="T9" i="2"/>
  <c r="V9" i="2" s="1"/>
  <c r="L9" i="2"/>
  <c r="J9" i="2"/>
  <c r="CR8" i="2"/>
  <c r="CT8" i="2" s="1"/>
  <c r="CM8" i="2"/>
  <c r="CK8" i="2"/>
  <c r="BZ8" i="2"/>
  <c r="CB8" i="2" s="1"/>
  <c r="BR8" i="2"/>
  <c r="BT8" i="2" s="1"/>
  <c r="S9" i="1" s="1"/>
  <c r="BF8" i="2"/>
  <c r="BH8" i="2" s="1"/>
  <c r="AN8" i="2"/>
  <c r="AP8" i="2" s="1"/>
  <c r="AY8" i="2" s="1"/>
  <c r="BA8" i="2" s="1"/>
  <c r="O9" i="1" s="1"/>
  <c r="AE8" i="2"/>
  <c r="AG8" i="2" s="1"/>
  <c r="K9" i="1" s="1"/>
  <c r="T8" i="2"/>
  <c r="V8" i="2" s="1"/>
  <c r="J8" i="2"/>
  <c r="L8" i="2" s="1"/>
  <c r="H9" i="1" s="1"/>
  <c r="CR7" i="2"/>
  <c r="CT7" i="2" s="1"/>
  <c r="CK7" i="2"/>
  <c r="CM7" i="2" s="1"/>
  <c r="W31" i="1" s="1"/>
  <c r="BZ7" i="2"/>
  <c r="CB7" i="2" s="1"/>
  <c r="BT7" i="2"/>
  <c r="BR7" i="2"/>
  <c r="BF7" i="2"/>
  <c r="BH7" i="2" s="1"/>
  <c r="AY7" i="2"/>
  <c r="BA7" i="2" s="1"/>
  <c r="O31" i="1" s="1"/>
  <c r="AN7" i="2"/>
  <c r="AP7" i="2" s="1"/>
  <c r="AG7" i="2"/>
  <c r="AE7" i="2"/>
  <c r="T7" i="2"/>
  <c r="V7" i="2" s="1"/>
  <c r="J7" i="2"/>
  <c r="L7" i="2" s="1"/>
  <c r="H31" i="1" s="1"/>
  <c r="F31" i="1" s="1"/>
  <c r="C31" i="1" s="1"/>
  <c r="CR6" i="2"/>
  <c r="CT6" i="2" s="1"/>
  <c r="CM6" i="2"/>
  <c r="CK6" i="2"/>
  <c r="BZ6" i="2"/>
  <c r="CB6" i="2" s="1"/>
  <c r="BR6" i="2"/>
  <c r="BT6" i="2" s="1"/>
  <c r="S7" i="1" s="1"/>
  <c r="BF6" i="2"/>
  <c r="BH6" i="2" s="1"/>
  <c r="AY6" i="2"/>
  <c r="BA6" i="2" s="1"/>
  <c r="O7" i="1" s="1"/>
  <c r="AN6" i="2"/>
  <c r="AP6" i="2" s="1"/>
  <c r="AE6" i="2"/>
  <c r="AG6" i="2" s="1"/>
  <c r="K7" i="1" s="1"/>
  <c r="T6" i="2"/>
  <c r="V6" i="2" s="1"/>
  <c r="L6" i="2"/>
  <c r="J6" i="2"/>
  <c r="CR5" i="2"/>
  <c r="CT5" i="2" s="1"/>
  <c r="CM5" i="2"/>
  <c r="CK5" i="2"/>
  <c r="BZ5" i="2"/>
  <c r="CB5" i="2" s="1"/>
  <c r="BT5" i="2"/>
  <c r="BR5" i="2"/>
  <c r="BF5" i="2"/>
  <c r="BH5" i="2" s="1"/>
  <c r="AN5" i="2"/>
  <c r="AP5" i="2" s="1"/>
  <c r="AY5" i="2" s="1"/>
  <c r="BA5" i="2" s="1"/>
  <c r="O23" i="1" s="1"/>
  <c r="AG5" i="2"/>
  <c r="AE5" i="2"/>
  <c r="T5" i="2"/>
  <c r="V5" i="2" s="1"/>
  <c r="J5" i="2"/>
  <c r="L5" i="2" s="1"/>
  <c r="H23" i="1" s="1"/>
  <c r="F23" i="1" s="1"/>
  <c r="C23" i="1" s="1"/>
  <c r="CR4" i="2"/>
  <c r="CK4" i="2"/>
  <c r="BZ4" i="2"/>
  <c r="BT4" i="2"/>
  <c r="BR4" i="2"/>
  <c r="BR49" i="2" s="1"/>
  <c r="BH4" i="2"/>
  <c r="BH49" i="2" s="1"/>
  <c r="BF4" i="2"/>
  <c r="AN4" i="2"/>
  <c r="AG4" i="2"/>
  <c r="AE4" i="2"/>
  <c r="AE49" i="2" s="1"/>
  <c r="V4" i="2"/>
  <c r="T4" i="2"/>
  <c r="J4" i="2"/>
  <c r="W130" i="1"/>
  <c r="U130" i="1"/>
  <c r="S130" i="1"/>
  <c r="Q130" i="1"/>
  <c r="O130" i="1"/>
  <c r="M130" i="1"/>
  <c r="K130" i="1"/>
  <c r="I130" i="1"/>
  <c r="H130" i="1"/>
  <c r="G130" i="1"/>
  <c r="W129" i="1"/>
  <c r="U129" i="1"/>
  <c r="S129" i="1"/>
  <c r="Q129" i="1"/>
  <c r="O129" i="1"/>
  <c r="M129" i="1"/>
  <c r="K129" i="1"/>
  <c r="I129" i="1"/>
  <c r="H129" i="1"/>
  <c r="G129" i="1"/>
  <c r="W128" i="1"/>
  <c r="U128" i="1"/>
  <c r="S128" i="1"/>
  <c r="Q128" i="1"/>
  <c r="O128" i="1"/>
  <c r="M128" i="1"/>
  <c r="K128" i="1"/>
  <c r="I128" i="1"/>
  <c r="H128" i="1"/>
  <c r="G128" i="1"/>
  <c r="F128" i="1"/>
  <c r="C128" i="1" s="1"/>
  <c r="W127" i="1"/>
  <c r="U127" i="1"/>
  <c r="S127" i="1"/>
  <c r="Q127" i="1"/>
  <c r="O127" i="1"/>
  <c r="M127" i="1"/>
  <c r="K127" i="1"/>
  <c r="I127" i="1"/>
  <c r="H127" i="1"/>
  <c r="G127" i="1"/>
  <c r="W126" i="1"/>
  <c r="U126" i="1"/>
  <c r="S126" i="1"/>
  <c r="Q126" i="1"/>
  <c r="O126" i="1"/>
  <c r="M126" i="1"/>
  <c r="K126" i="1"/>
  <c r="I126" i="1"/>
  <c r="H126" i="1"/>
  <c r="G126" i="1"/>
  <c r="W125" i="1"/>
  <c r="U125" i="1"/>
  <c r="S125" i="1"/>
  <c r="Q125" i="1"/>
  <c r="O125" i="1"/>
  <c r="M125" i="1"/>
  <c r="K125" i="1"/>
  <c r="I125" i="1"/>
  <c r="H125" i="1"/>
  <c r="G125" i="1"/>
  <c r="W124" i="1"/>
  <c r="U124" i="1"/>
  <c r="S124" i="1"/>
  <c r="Q124" i="1"/>
  <c r="O124" i="1"/>
  <c r="M124" i="1"/>
  <c r="K124" i="1"/>
  <c r="I124" i="1"/>
  <c r="H124" i="1"/>
  <c r="G124" i="1"/>
  <c r="W123" i="1"/>
  <c r="U123" i="1"/>
  <c r="S123" i="1"/>
  <c r="Q123" i="1"/>
  <c r="O123" i="1"/>
  <c r="M123" i="1"/>
  <c r="K123" i="1"/>
  <c r="I123" i="1"/>
  <c r="H123" i="1"/>
  <c r="G123" i="1"/>
  <c r="W122" i="1"/>
  <c r="U122" i="1"/>
  <c r="S122" i="1"/>
  <c r="Q122" i="1"/>
  <c r="O122" i="1"/>
  <c r="M122" i="1"/>
  <c r="K122" i="1"/>
  <c r="I122" i="1"/>
  <c r="H122" i="1"/>
  <c r="G122" i="1"/>
  <c r="W121" i="1"/>
  <c r="U121" i="1"/>
  <c r="S121" i="1"/>
  <c r="Q121" i="1"/>
  <c r="O121" i="1"/>
  <c r="M121" i="1"/>
  <c r="K121" i="1"/>
  <c r="I121" i="1"/>
  <c r="H121" i="1"/>
  <c r="G121" i="1"/>
  <c r="W120" i="1"/>
  <c r="U120" i="1"/>
  <c r="S120" i="1"/>
  <c r="Q120" i="1"/>
  <c r="O120" i="1"/>
  <c r="M120" i="1"/>
  <c r="K120" i="1"/>
  <c r="I120" i="1"/>
  <c r="H120" i="1"/>
  <c r="F120" i="1" s="1"/>
  <c r="C120" i="1" s="1"/>
  <c r="G120" i="1"/>
  <c r="W119" i="1"/>
  <c r="U119" i="1"/>
  <c r="S119" i="1"/>
  <c r="Q119" i="1"/>
  <c r="O119" i="1"/>
  <c r="M119" i="1"/>
  <c r="K119" i="1"/>
  <c r="I119" i="1"/>
  <c r="H119" i="1"/>
  <c r="G119" i="1"/>
  <c r="W118" i="1"/>
  <c r="U118" i="1"/>
  <c r="S118" i="1"/>
  <c r="Q118" i="1"/>
  <c r="O118" i="1"/>
  <c r="M118" i="1"/>
  <c r="K118" i="1"/>
  <c r="I118" i="1"/>
  <c r="H118" i="1"/>
  <c r="G118" i="1"/>
  <c r="W117" i="1"/>
  <c r="U117" i="1"/>
  <c r="S117" i="1"/>
  <c r="Q117" i="1"/>
  <c r="O117" i="1"/>
  <c r="M117" i="1"/>
  <c r="K117" i="1"/>
  <c r="I117" i="1"/>
  <c r="H117" i="1"/>
  <c r="G117" i="1"/>
  <c r="W116" i="1"/>
  <c r="U116" i="1"/>
  <c r="S116" i="1"/>
  <c r="Q116" i="1"/>
  <c r="O116" i="1"/>
  <c r="M116" i="1"/>
  <c r="K116" i="1"/>
  <c r="I116" i="1"/>
  <c r="H116" i="1"/>
  <c r="F116" i="1" s="1"/>
  <c r="C116" i="1" s="1"/>
  <c r="G116" i="1"/>
  <c r="W115" i="1"/>
  <c r="U115" i="1"/>
  <c r="S115" i="1"/>
  <c r="Q115" i="1"/>
  <c r="O115" i="1"/>
  <c r="M115" i="1"/>
  <c r="K115" i="1"/>
  <c r="I115" i="1"/>
  <c r="H115" i="1"/>
  <c r="G115" i="1"/>
  <c r="W112" i="1"/>
  <c r="U112" i="1"/>
  <c r="S112" i="1"/>
  <c r="Q112" i="1"/>
  <c r="O112" i="1"/>
  <c r="M112" i="1"/>
  <c r="K112" i="1"/>
  <c r="I112" i="1"/>
  <c r="H112" i="1"/>
  <c r="G112" i="1"/>
  <c r="W111" i="1"/>
  <c r="U111" i="1"/>
  <c r="S111" i="1"/>
  <c r="Q111" i="1"/>
  <c r="O111" i="1"/>
  <c r="M111" i="1"/>
  <c r="K111" i="1"/>
  <c r="I111" i="1"/>
  <c r="H111" i="1"/>
  <c r="G111" i="1"/>
  <c r="W110" i="1"/>
  <c r="U110" i="1"/>
  <c r="S110" i="1"/>
  <c r="Q110" i="1"/>
  <c r="O110" i="1"/>
  <c r="M110" i="1"/>
  <c r="K110" i="1"/>
  <c r="I110" i="1"/>
  <c r="H110" i="1"/>
  <c r="F110" i="1" s="1"/>
  <c r="C110" i="1" s="1"/>
  <c r="G110" i="1"/>
  <c r="W109" i="1"/>
  <c r="U109" i="1"/>
  <c r="S109" i="1"/>
  <c r="Q109" i="1"/>
  <c r="O109" i="1"/>
  <c r="M109" i="1"/>
  <c r="K109" i="1"/>
  <c r="I109" i="1"/>
  <c r="H109" i="1"/>
  <c r="G109" i="1"/>
  <c r="W108" i="1"/>
  <c r="U108" i="1"/>
  <c r="S108" i="1"/>
  <c r="Q108" i="1"/>
  <c r="O108" i="1"/>
  <c r="M108" i="1"/>
  <c r="K108" i="1"/>
  <c r="I108" i="1"/>
  <c r="H108" i="1"/>
  <c r="G108" i="1"/>
  <c r="W107" i="1"/>
  <c r="U107" i="1"/>
  <c r="S107" i="1"/>
  <c r="I107" i="1"/>
  <c r="G107" i="1"/>
  <c r="W106" i="1"/>
  <c r="U106" i="1"/>
  <c r="S106" i="1"/>
  <c r="Q106" i="1"/>
  <c r="O106" i="1"/>
  <c r="M106" i="1"/>
  <c r="K106" i="1"/>
  <c r="I106" i="1"/>
  <c r="H106" i="1"/>
  <c r="G106" i="1"/>
  <c r="W105" i="1"/>
  <c r="U105" i="1"/>
  <c r="S105" i="1"/>
  <c r="Q105" i="1"/>
  <c r="O105" i="1"/>
  <c r="M105" i="1"/>
  <c r="K105" i="1"/>
  <c r="I105" i="1"/>
  <c r="H105" i="1"/>
  <c r="F105" i="1" s="1"/>
  <c r="C105" i="1" s="1"/>
  <c r="G105" i="1"/>
  <c r="W104" i="1"/>
  <c r="U104" i="1"/>
  <c r="S104" i="1"/>
  <c r="Q104" i="1"/>
  <c r="O104" i="1"/>
  <c r="M104" i="1"/>
  <c r="K104" i="1"/>
  <c r="I104" i="1"/>
  <c r="H104" i="1"/>
  <c r="G104" i="1"/>
  <c r="W101" i="1"/>
  <c r="U101" i="1"/>
  <c r="S101" i="1"/>
  <c r="Q101" i="1"/>
  <c r="O101" i="1"/>
  <c r="M101" i="1"/>
  <c r="K101" i="1"/>
  <c r="I101" i="1"/>
  <c r="H101" i="1"/>
  <c r="G101" i="1"/>
  <c r="W100" i="1"/>
  <c r="U100" i="1"/>
  <c r="S100" i="1"/>
  <c r="Q100" i="1"/>
  <c r="O100" i="1"/>
  <c r="M100" i="1"/>
  <c r="K100" i="1"/>
  <c r="I100" i="1"/>
  <c r="H100" i="1"/>
  <c r="G100" i="1"/>
  <c r="W99" i="1"/>
  <c r="U99" i="1"/>
  <c r="S99" i="1"/>
  <c r="Q99" i="1"/>
  <c r="O99" i="1"/>
  <c r="M99" i="1"/>
  <c r="K99" i="1"/>
  <c r="I99" i="1"/>
  <c r="H99" i="1"/>
  <c r="G99" i="1"/>
  <c r="W98" i="1"/>
  <c r="U98" i="1"/>
  <c r="S98" i="1"/>
  <c r="Q98" i="1"/>
  <c r="O98" i="1"/>
  <c r="M98" i="1"/>
  <c r="K98" i="1"/>
  <c r="I98" i="1"/>
  <c r="H98" i="1"/>
  <c r="F98" i="1" s="1"/>
  <c r="C98" i="1" s="1"/>
  <c r="G98" i="1"/>
  <c r="W97" i="1"/>
  <c r="U97" i="1"/>
  <c r="S97" i="1"/>
  <c r="Q97" i="1"/>
  <c r="O97" i="1"/>
  <c r="M97" i="1"/>
  <c r="K97" i="1"/>
  <c r="I97" i="1"/>
  <c r="H97" i="1"/>
  <c r="G97" i="1"/>
  <c r="W96" i="1"/>
  <c r="G96" i="1"/>
  <c r="W95" i="1"/>
  <c r="U95" i="1"/>
  <c r="S95" i="1"/>
  <c r="Q95" i="1"/>
  <c r="O95" i="1"/>
  <c r="M95" i="1"/>
  <c r="K95" i="1"/>
  <c r="I95" i="1"/>
  <c r="H95" i="1"/>
  <c r="G95" i="1"/>
  <c r="W94" i="1"/>
  <c r="U94" i="1"/>
  <c r="S94" i="1"/>
  <c r="Q94" i="1"/>
  <c r="O94" i="1"/>
  <c r="M94" i="1"/>
  <c r="K94" i="1"/>
  <c r="I94" i="1"/>
  <c r="H94" i="1"/>
  <c r="G94" i="1"/>
  <c r="W93" i="1"/>
  <c r="U93" i="1"/>
  <c r="S93" i="1"/>
  <c r="Q93" i="1"/>
  <c r="O93" i="1"/>
  <c r="M93" i="1"/>
  <c r="K93" i="1"/>
  <c r="I93" i="1"/>
  <c r="H93" i="1"/>
  <c r="G93" i="1"/>
  <c r="W92" i="1"/>
  <c r="U92" i="1"/>
  <c r="S92" i="1"/>
  <c r="Q92" i="1"/>
  <c r="O92" i="1"/>
  <c r="M92" i="1"/>
  <c r="K92" i="1"/>
  <c r="I92" i="1"/>
  <c r="H92" i="1"/>
  <c r="G92" i="1"/>
  <c r="W91" i="1"/>
  <c r="U91" i="1"/>
  <c r="S91" i="1"/>
  <c r="Q91" i="1"/>
  <c r="O91" i="1"/>
  <c r="M91" i="1"/>
  <c r="K91" i="1"/>
  <c r="I91" i="1"/>
  <c r="H91" i="1"/>
  <c r="G91" i="1"/>
  <c r="W90" i="1"/>
  <c r="U90" i="1"/>
  <c r="S90" i="1"/>
  <c r="Q90" i="1"/>
  <c r="O90" i="1"/>
  <c r="M90" i="1"/>
  <c r="K90" i="1"/>
  <c r="I90" i="1"/>
  <c r="H90" i="1"/>
  <c r="F90" i="1" s="1"/>
  <c r="C90" i="1" s="1"/>
  <c r="G90" i="1"/>
  <c r="W89" i="1"/>
  <c r="U89" i="1"/>
  <c r="S89" i="1"/>
  <c r="Q89" i="1"/>
  <c r="O89" i="1"/>
  <c r="M89" i="1"/>
  <c r="K89" i="1"/>
  <c r="I89" i="1"/>
  <c r="H89" i="1"/>
  <c r="G89" i="1"/>
  <c r="W88" i="1"/>
  <c r="U88" i="1"/>
  <c r="S88" i="1"/>
  <c r="Q88" i="1"/>
  <c r="O88" i="1"/>
  <c r="M88" i="1"/>
  <c r="K88" i="1"/>
  <c r="I88" i="1"/>
  <c r="H88" i="1"/>
  <c r="G88" i="1"/>
  <c r="W87" i="1"/>
  <c r="U87" i="1"/>
  <c r="S87" i="1"/>
  <c r="Q87" i="1"/>
  <c r="O87" i="1"/>
  <c r="M87" i="1"/>
  <c r="K87" i="1"/>
  <c r="I87" i="1"/>
  <c r="H87" i="1"/>
  <c r="G87" i="1"/>
  <c r="W86" i="1"/>
  <c r="U86" i="1"/>
  <c r="S86" i="1"/>
  <c r="Q86" i="1"/>
  <c r="O86" i="1"/>
  <c r="M86" i="1"/>
  <c r="K86" i="1"/>
  <c r="I86" i="1"/>
  <c r="H86" i="1"/>
  <c r="F86" i="1" s="1"/>
  <c r="C86" i="1" s="1"/>
  <c r="G86" i="1"/>
  <c r="W85" i="1"/>
  <c r="U85" i="1"/>
  <c r="S85" i="1"/>
  <c r="Q85" i="1"/>
  <c r="O85" i="1"/>
  <c r="M85" i="1"/>
  <c r="K85" i="1"/>
  <c r="I85" i="1"/>
  <c r="H85" i="1"/>
  <c r="G85" i="1"/>
  <c r="W84" i="1"/>
  <c r="U84" i="1"/>
  <c r="S84" i="1"/>
  <c r="Q84" i="1"/>
  <c r="O84" i="1"/>
  <c r="M84" i="1"/>
  <c r="K84" i="1"/>
  <c r="I84" i="1"/>
  <c r="H84" i="1"/>
  <c r="G84" i="1"/>
  <c r="W83" i="1"/>
  <c r="U83" i="1"/>
  <c r="S83" i="1"/>
  <c r="Q83" i="1"/>
  <c r="O83" i="1"/>
  <c r="M83" i="1"/>
  <c r="K83" i="1"/>
  <c r="I83" i="1"/>
  <c r="H83" i="1"/>
  <c r="G83" i="1"/>
  <c r="W82" i="1"/>
  <c r="U82" i="1"/>
  <c r="S82" i="1"/>
  <c r="Q82" i="1"/>
  <c r="O82" i="1"/>
  <c r="M82" i="1"/>
  <c r="K82" i="1"/>
  <c r="I82" i="1"/>
  <c r="H82" i="1"/>
  <c r="F82" i="1" s="1"/>
  <c r="C82" i="1" s="1"/>
  <c r="G82" i="1"/>
  <c r="W81" i="1"/>
  <c r="U81" i="1"/>
  <c r="S81" i="1"/>
  <c r="Q81" i="1"/>
  <c r="O81" i="1"/>
  <c r="M81" i="1"/>
  <c r="K81" i="1"/>
  <c r="I81" i="1"/>
  <c r="H81" i="1"/>
  <c r="G81" i="1"/>
  <c r="W78" i="1"/>
  <c r="U78" i="1"/>
  <c r="S78" i="1"/>
  <c r="Q78" i="1"/>
  <c r="O78" i="1"/>
  <c r="M78" i="1"/>
  <c r="K78" i="1"/>
  <c r="I78" i="1"/>
  <c r="H78" i="1"/>
  <c r="G78" i="1"/>
  <c r="W77" i="1"/>
  <c r="U77" i="1"/>
  <c r="S77" i="1"/>
  <c r="Q77" i="1"/>
  <c r="O77" i="1"/>
  <c r="M77" i="1"/>
  <c r="K77" i="1"/>
  <c r="I77" i="1"/>
  <c r="H77" i="1"/>
  <c r="G77" i="1"/>
  <c r="W76" i="1"/>
  <c r="U76" i="1"/>
  <c r="S76" i="1"/>
  <c r="Q76" i="1"/>
  <c r="O76" i="1"/>
  <c r="M76" i="1"/>
  <c r="K76" i="1"/>
  <c r="I76" i="1"/>
  <c r="H76" i="1"/>
  <c r="G76" i="1"/>
  <c r="W75" i="1"/>
  <c r="U75" i="1"/>
  <c r="S75" i="1"/>
  <c r="Q75" i="1"/>
  <c r="F75" i="1" s="1"/>
  <c r="C75" i="1" s="1"/>
  <c r="O75" i="1"/>
  <c r="M75" i="1"/>
  <c r="K75" i="1"/>
  <c r="I75" i="1"/>
  <c r="H75" i="1"/>
  <c r="G75" i="1"/>
  <c r="W74" i="1"/>
  <c r="U74" i="1"/>
  <c r="S74" i="1"/>
  <c r="Q74" i="1"/>
  <c r="O74" i="1"/>
  <c r="M74" i="1"/>
  <c r="K74" i="1"/>
  <c r="I74" i="1"/>
  <c r="H74" i="1"/>
  <c r="G74" i="1"/>
  <c r="W73" i="1"/>
  <c r="U73" i="1"/>
  <c r="S73" i="1"/>
  <c r="Q73" i="1"/>
  <c r="O73" i="1"/>
  <c r="M73" i="1"/>
  <c r="K73" i="1"/>
  <c r="I73" i="1"/>
  <c r="H73" i="1"/>
  <c r="G73" i="1"/>
  <c r="W72" i="1"/>
  <c r="U72" i="1"/>
  <c r="S72" i="1"/>
  <c r="Q72" i="1"/>
  <c r="O72" i="1"/>
  <c r="M72" i="1"/>
  <c r="K72" i="1"/>
  <c r="I72" i="1"/>
  <c r="H72" i="1"/>
  <c r="G72" i="1"/>
  <c r="W71" i="1"/>
  <c r="U71" i="1"/>
  <c r="S71" i="1"/>
  <c r="Q71" i="1"/>
  <c r="O71" i="1"/>
  <c r="M71" i="1"/>
  <c r="K71" i="1"/>
  <c r="I71" i="1"/>
  <c r="H71" i="1"/>
  <c r="G71" i="1"/>
  <c r="W70" i="1"/>
  <c r="U70" i="1"/>
  <c r="S70" i="1"/>
  <c r="Q70" i="1"/>
  <c r="O70" i="1"/>
  <c r="M70" i="1"/>
  <c r="K70" i="1"/>
  <c r="I70" i="1"/>
  <c r="H70" i="1"/>
  <c r="G70" i="1"/>
  <c r="W69" i="1"/>
  <c r="U69" i="1"/>
  <c r="S69" i="1"/>
  <c r="Q69" i="1"/>
  <c r="O69" i="1"/>
  <c r="M69" i="1"/>
  <c r="K69" i="1"/>
  <c r="I69" i="1"/>
  <c r="H69" i="1"/>
  <c r="G69" i="1"/>
  <c r="W68" i="1"/>
  <c r="U68" i="1"/>
  <c r="S68" i="1"/>
  <c r="Q68" i="1"/>
  <c r="O68" i="1"/>
  <c r="M68" i="1"/>
  <c r="K68" i="1"/>
  <c r="I68" i="1"/>
  <c r="H68" i="1"/>
  <c r="G68" i="1"/>
  <c r="W67" i="1"/>
  <c r="U67" i="1"/>
  <c r="S67" i="1"/>
  <c r="Q67" i="1"/>
  <c r="O67" i="1"/>
  <c r="M67" i="1"/>
  <c r="K67" i="1"/>
  <c r="I67" i="1"/>
  <c r="H67" i="1"/>
  <c r="G67" i="1"/>
  <c r="W66" i="1"/>
  <c r="U66" i="1"/>
  <c r="S66" i="1"/>
  <c r="Q66" i="1"/>
  <c r="O66" i="1"/>
  <c r="M66" i="1"/>
  <c r="K66" i="1"/>
  <c r="I66" i="1"/>
  <c r="H66" i="1"/>
  <c r="G66" i="1"/>
  <c r="W65" i="1"/>
  <c r="U65" i="1"/>
  <c r="S65" i="1"/>
  <c r="Q65" i="1"/>
  <c r="O65" i="1"/>
  <c r="M65" i="1"/>
  <c r="K65" i="1"/>
  <c r="I65" i="1"/>
  <c r="H65" i="1"/>
  <c r="G65" i="1"/>
  <c r="W64" i="1"/>
  <c r="U64" i="1"/>
  <c r="S64" i="1"/>
  <c r="Q64" i="1"/>
  <c r="O64" i="1"/>
  <c r="M64" i="1"/>
  <c r="K64" i="1"/>
  <c r="I64" i="1"/>
  <c r="H64" i="1"/>
  <c r="G64" i="1"/>
  <c r="W63" i="1"/>
  <c r="U63" i="1"/>
  <c r="S63" i="1"/>
  <c r="Q63" i="1"/>
  <c r="O63" i="1"/>
  <c r="M63" i="1"/>
  <c r="K63" i="1"/>
  <c r="I63" i="1"/>
  <c r="H63" i="1"/>
  <c r="G63" i="1"/>
  <c r="W62" i="1"/>
  <c r="U62" i="1"/>
  <c r="S62" i="1"/>
  <c r="Q62" i="1"/>
  <c r="O62" i="1"/>
  <c r="M62" i="1"/>
  <c r="K62" i="1"/>
  <c r="I62" i="1"/>
  <c r="H62" i="1"/>
  <c r="G62" i="1"/>
  <c r="W61" i="1"/>
  <c r="U61" i="1"/>
  <c r="S61" i="1"/>
  <c r="Q61" i="1"/>
  <c r="O61" i="1"/>
  <c r="M61" i="1"/>
  <c r="K61" i="1"/>
  <c r="I61" i="1"/>
  <c r="H61" i="1"/>
  <c r="G61" i="1"/>
  <c r="W60" i="1"/>
  <c r="U60" i="1"/>
  <c r="S60" i="1"/>
  <c r="Q60" i="1"/>
  <c r="O60" i="1"/>
  <c r="M60" i="1"/>
  <c r="K60" i="1"/>
  <c r="I60" i="1"/>
  <c r="H60" i="1"/>
  <c r="G60" i="1"/>
  <c r="W59" i="1"/>
  <c r="U59" i="1"/>
  <c r="S59" i="1"/>
  <c r="Q59" i="1"/>
  <c r="O59" i="1"/>
  <c r="M59" i="1"/>
  <c r="K59" i="1"/>
  <c r="I59" i="1"/>
  <c r="H59" i="1"/>
  <c r="G59" i="1"/>
  <c r="W58" i="1"/>
  <c r="U58" i="1"/>
  <c r="S58" i="1"/>
  <c r="Q58" i="1"/>
  <c r="O58" i="1"/>
  <c r="M58" i="1"/>
  <c r="K58" i="1"/>
  <c r="I58" i="1"/>
  <c r="H58" i="1"/>
  <c r="G58" i="1"/>
  <c r="W57" i="1"/>
  <c r="U57" i="1"/>
  <c r="S57" i="1"/>
  <c r="Q57" i="1"/>
  <c r="O57" i="1"/>
  <c r="M57" i="1"/>
  <c r="K57" i="1"/>
  <c r="I57" i="1"/>
  <c r="H57" i="1"/>
  <c r="G57" i="1"/>
  <c r="W56" i="1"/>
  <c r="U56" i="1"/>
  <c r="S56" i="1"/>
  <c r="G56" i="1"/>
  <c r="W55" i="1"/>
  <c r="U55" i="1"/>
  <c r="S55" i="1"/>
  <c r="Q55" i="1"/>
  <c r="O55" i="1"/>
  <c r="M55" i="1"/>
  <c r="K55" i="1"/>
  <c r="I55" i="1"/>
  <c r="H55" i="1"/>
  <c r="F55" i="1" s="1"/>
  <c r="C55" i="1" s="1"/>
  <c r="G55" i="1"/>
  <c r="W54" i="1"/>
  <c r="U54" i="1"/>
  <c r="S54" i="1"/>
  <c r="Q54" i="1"/>
  <c r="O54" i="1"/>
  <c r="M54" i="1"/>
  <c r="K54" i="1"/>
  <c r="I54" i="1"/>
  <c r="H54" i="1"/>
  <c r="G54" i="1"/>
  <c r="W53" i="1"/>
  <c r="U53" i="1"/>
  <c r="S53" i="1"/>
  <c r="Q53" i="1"/>
  <c r="O53" i="1"/>
  <c r="M53" i="1"/>
  <c r="K53" i="1"/>
  <c r="I53" i="1"/>
  <c r="H53" i="1"/>
  <c r="G53" i="1"/>
  <c r="W52" i="1"/>
  <c r="U52" i="1"/>
  <c r="S52" i="1"/>
  <c r="Q52" i="1"/>
  <c r="O52" i="1"/>
  <c r="M52" i="1"/>
  <c r="K52" i="1"/>
  <c r="I52" i="1"/>
  <c r="H52" i="1"/>
  <c r="G52" i="1"/>
  <c r="W51" i="1"/>
  <c r="U51" i="1"/>
  <c r="S51" i="1"/>
  <c r="Q51" i="1"/>
  <c r="O51" i="1"/>
  <c r="M51" i="1"/>
  <c r="K51" i="1"/>
  <c r="I51" i="1"/>
  <c r="H51" i="1"/>
  <c r="F51" i="1" s="1"/>
  <c r="C51" i="1" s="1"/>
  <c r="G51" i="1"/>
  <c r="W50" i="1"/>
  <c r="U50" i="1"/>
  <c r="S50" i="1"/>
  <c r="Q50" i="1"/>
  <c r="O50" i="1"/>
  <c r="M50" i="1"/>
  <c r="K50" i="1"/>
  <c r="I50" i="1"/>
  <c r="H50" i="1"/>
  <c r="G50" i="1"/>
  <c r="W49" i="1"/>
  <c r="U49" i="1"/>
  <c r="S49" i="1"/>
  <c r="Q49" i="1"/>
  <c r="O49" i="1"/>
  <c r="M49" i="1"/>
  <c r="K49" i="1"/>
  <c r="I49" i="1"/>
  <c r="H49" i="1"/>
  <c r="G49" i="1"/>
  <c r="W48" i="1"/>
  <c r="U48" i="1"/>
  <c r="S48" i="1"/>
  <c r="Q48" i="1"/>
  <c r="O48" i="1"/>
  <c r="M48" i="1"/>
  <c r="K48" i="1"/>
  <c r="I48" i="1"/>
  <c r="H48" i="1"/>
  <c r="G48" i="1"/>
  <c r="W47" i="1"/>
  <c r="U47" i="1"/>
  <c r="S47" i="1"/>
  <c r="Q47" i="1"/>
  <c r="O47" i="1"/>
  <c r="M47" i="1"/>
  <c r="K47" i="1"/>
  <c r="I47" i="1"/>
  <c r="H47" i="1"/>
  <c r="G47" i="1"/>
  <c r="W46" i="1"/>
  <c r="U46" i="1"/>
  <c r="S46" i="1"/>
  <c r="Q46" i="1"/>
  <c r="O46" i="1"/>
  <c r="M46" i="1"/>
  <c r="K46" i="1"/>
  <c r="I46" i="1"/>
  <c r="H46" i="1"/>
  <c r="G46" i="1"/>
  <c r="W45" i="1"/>
  <c r="U45" i="1"/>
  <c r="S45" i="1"/>
  <c r="Q45" i="1"/>
  <c r="O45" i="1"/>
  <c r="M45" i="1"/>
  <c r="K45" i="1"/>
  <c r="I45" i="1"/>
  <c r="H45" i="1"/>
  <c r="G45" i="1"/>
  <c r="W44" i="1"/>
  <c r="U44" i="1"/>
  <c r="S44" i="1"/>
  <c r="Q44" i="1"/>
  <c r="O44" i="1"/>
  <c r="M44" i="1"/>
  <c r="K44" i="1"/>
  <c r="I44" i="1"/>
  <c r="H44" i="1"/>
  <c r="G44" i="1"/>
  <c r="W41" i="1"/>
  <c r="U41" i="1"/>
  <c r="S41" i="1"/>
  <c r="Q41" i="1"/>
  <c r="M41" i="1"/>
  <c r="I41" i="1"/>
  <c r="G41" i="1"/>
  <c r="W40" i="1"/>
  <c r="U40" i="1"/>
  <c r="Q40" i="1"/>
  <c r="M40" i="1"/>
  <c r="I40" i="1"/>
  <c r="H40" i="1"/>
  <c r="G40" i="1"/>
  <c r="W39" i="1"/>
  <c r="U39" i="1"/>
  <c r="S39" i="1"/>
  <c r="Q39" i="1"/>
  <c r="M39" i="1"/>
  <c r="K39" i="1"/>
  <c r="I39" i="1"/>
  <c r="H39" i="1"/>
  <c r="G39" i="1"/>
  <c r="W38" i="1"/>
  <c r="U38" i="1"/>
  <c r="S38" i="1"/>
  <c r="Q38" i="1"/>
  <c r="O38" i="1"/>
  <c r="M38" i="1"/>
  <c r="K38" i="1"/>
  <c r="I38" i="1"/>
  <c r="H38" i="1"/>
  <c r="F38" i="1" s="1"/>
  <c r="C38" i="1" s="1"/>
  <c r="G38" i="1"/>
  <c r="W37" i="1"/>
  <c r="U37" i="1"/>
  <c r="S37" i="1"/>
  <c r="Q37" i="1"/>
  <c r="O37" i="1"/>
  <c r="M37" i="1"/>
  <c r="K37" i="1"/>
  <c r="I37" i="1"/>
  <c r="H37" i="1"/>
  <c r="F37" i="1" s="1"/>
  <c r="C37" i="1" s="1"/>
  <c r="G37" i="1"/>
  <c r="W36" i="1"/>
  <c r="U36" i="1"/>
  <c r="S36" i="1"/>
  <c r="Q36" i="1"/>
  <c r="M36" i="1"/>
  <c r="K36" i="1"/>
  <c r="I36" i="1"/>
  <c r="H36" i="1"/>
  <c r="G36" i="1"/>
  <c r="W35" i="1"/>
  <c r="U35" i="1"/>
  <c r="S35" i="1"/>
  <c r="Q35" i="1"/>
  <c r="M35" i="1"/>
  <c r="I35" i="1"/>
  <c r="F35" i="1" s="1"/>
  <c r="C35" i="1" s="1"/>
  <c r="H35" i="1"/>
  <c r="G35" i="1"/>
  <c r="U34" i="1"/>
  <c r="S34" i="1"/>
  <c r="Q34" i="1"/>
  <c r="M34" i="1"/>
  <c r="K34" i="1"/>
  <c r="I34" i="1"/>
  <c r="G34" i="1"/>
  <c r="W33" i="1"/>
  <c r="U33" i="1"/>
  <c r="S33" i="1"/>
  <c r="Q33" i="1"/>
  <c r="O33" i="1"/>
  <c r="M33" i="1"/>
  <c r="K33" i="1"/>
  <c r="I33" i="1"/>
  <c r="H33" i="1"/>
  <c r="F33" i="1" s="1"/>
  <c r="C33" i="1" s="1"/>
  <c r="G33" i="1"/>
  <c r="W32" i="1"/>
  <c r="U32" i="1"/>
  <c r="Q32" i="1"/>
  <c r="O32" i="1"/>
  <c r="M32" i="1"/>
  <c r="K32" i="1"/>
  <c r="I32" i="1"/>
  <c r="H32" i="1"/>
  <c r="G32" i="1"/>
  <c r="U31" i="1"/>
  <c r="S31" i="1"/>
  <c r="Q31" i="1"/>
  <c r="M31" i="1"/>
  <c r="K31" i="1"/>
  <c r="I31" i="1"/>
  <c r="G31" i="1"/>
  <c r="W30" i="1"/>
  <c r="U30" i="1"/>
  <c r="Q30" i="1"/>
  <c r="M30" i="1"/>
  <c r="I30" i="1"/>
  <c r="H30" i="1"/>
  <c r="G30" i="1"/>
  <c r="W29" i="1"/>
  <c r="U29" i="1"/>
  <c r="S29" i="1"/>
  <c r="Q29" i="1"/>
  <c r="O29" i="1"/>
  <c r="M29" i="1"/>
  <c r="K29" i="1"/>
  <c r="I29" i="1"/>
  <c r="H29" i="1"/>
  <c r="F29" i="1" s="1"/>
  <c r="C29" i="1" s="1"/>
  <c r="G29" i="1"/>
  <c r="W28" i="1"/>
  <c r="U28" i="1"/>
  <c r="S28" i="1"/>
  <c r="Q28" i="1"/>
  <c r="O28" i="1"/>
  <c r="M28" i="1"/>
  <c r="K28" i="1"/>
  <c r="I28" i="1"/>
  <c r="H28" i="1"/>
  <c r="G28" i="1"/>
  <c r="F28" i="1"/>
  <c r="C28" i="1" s="1"/>
  <c r="W27" i="1"/>
  <c r="U27" i="1"/>
  <c r="S27" i="1"/>
  <c r="Q27" i="1"/>
  <c r="M27" i="1"/>
  <c r="K27" i="1"/>
  <c r="I27" i="1"/>
  <c r="F27" i="1" s="1"/>
  <c r="C27" i="1" s="1"/>
  <c r="H27" i="1"/>
  <c r="G27" i="1"/>
  <c r="W26" i="1"/>
  <c r="U26" i="1"/>
  <c r="S26" i="1"/>
  <c r="Q26" i="1"/>
  <c r="M26" i="1"/>
  <c r="K26" i="1"/>
  <c r="I26" i="1"/>
  <c r="H26" i="1"/>
  <c r="F26" i="1" s="1"/>
  <c r="C26" i="1" s="1"/>
  <c r="G26" i="1"/>
  <c r="W25" i="1"/>
  <c r="U25" i="1"/>
  <c r="Q25" i="1"/>
  <c r="M25" i="1"/>
  <c r="K25" i="1"/>
  <c r="I25" i="1"/>
  <c r="H25" i="1"/>
  <c r="F25" i="1" s="1"/>
  <c r="C25" i="1" s="1"/>
  <c r="G25" i="1"/>
  <c r="U24" i="1"/>
  <c r="S24" i="1"/>
  <c r="Q24" i="1"/>
  <c r="M24" i="1"/>
  <c r="K24" i="1"/>
  <c r="I24" i="1"/>
  <c r="G24" i="1"/>
  <c r="W23" i="1"/>
  <c r="U23" i="1"/>
  <c r="S23" i="1"/>
  <c r="Q23" i="1"/>
  <c r="M23" i="1"/>
  <c r="K23" i="1"/>
  <c r="I23" i="1"/>
  <c r="G23" i="1"/>
  <c r="W22" i="1"/>
  <c r="U22" i="1"/>
  <c r="S22" i="1"/>
  <c r="Q22" i="1"/>
  <c r="O22" i="1"/>
  <c r="M22" i="1"/>
  <c r="K22" i="1"/>
  <c r="I22" i="1"/>
  <c r="H22" i="1"/>
  <c r="F22" i="1" s="1"/>
  <c r="C22" i="1" s="1"/>
  <c r="G22" i="1"/>
  <c r="W21" i="1"/>
  <c r="U21" i="1"/>
  <c r="S21" i="1"/>
  <c r="Q21" i="1"/>
  <c r="O21" i="1"/>
  <c r="M21" i="1"/>
  <c r="K21" i="1"/>
  <c r="I21" i="1"/>
  <c r="H21" i="1"/>
  <c r="F21" i="1" s="1"/>
  <c r="C21" i="1" s="1"/>
  <c r="G21" i="1"/>
  <c r="W20" i="1"/>
  <c r="U20" i="1"/>
  <c r="S20" i="1"/>
  <c r="Q20" i="1"/>
  <c r="M20" i="1"/>
  <c r="K20" i="1"/>
  <c r="I20" i="1"/>
  <c r="H20" i="1"/>
  <c r="G20" i="1"/>
  <c r="W19" i="1"/>
  <c r="U19" i="1"/>
  <c r="S19" i="1"/>
  <c r="Q19" i="1"/>
  <c r="O19" i="1"/>
  <c r="M19" i="1"/>
  <c r="K19" i="1"/>
  <c r="I19" i="1"/>
  <c r="H19" i="1"/>
  <c r="F19" i="1" s="1"/>
  <c r="C19" i="1" s="1"/>
  <c r="G19" i="1"/>
  <c r="W18" i="1"/>
  <c r="U18" i="1"/>
  <c r="S18" i="1"/>
  <c r="Q18" i="1"/>
  <c r="O18" i="1"/>
  <c r="M18" i="1"/>
  <c r="K18" i="1"/>
  <c r="I18" i="1"/>
  <c r="H18" i="1"/>
  <c r="F18" i="1" s="1"/>
  <c r="C18" i="1" s="1"/>
  <c r="G18" i="1"/>
  <c r="W17" i="1"/>
  <c r="U17" i="1"/>
  <c r="S17" i="1"/>
  <c r="Q17" i="1"/>
  <c r="O17" i="1"/>
  <c r="M17" i="1"/>
  <c r="K17" i="1"/>
  <c r="I17" i="1"/>
  <c r="H17" i="1"/>
  <c r="F17" i="1" s="1"/>
  <c r="C17" i="1" s="1"/>
  <c r="G17" i="1"/>
  <c r="W16" i="1"/>
  <c r="U16" i="1"/>
  <c r="S16" i="1"/>
  <c r="Q16" i="1"/>
  <c r="O16" i="1"/>
  <c r="M16" i="1"/>
  <c r="K16" i="1"/>
  <c r="I16" i="1"/>
  <c r="H16" i="1"/>
  <c r="F16" i="1" s="1"/>
  <c r="C16" i="1" s="1"/>
  <c r="G16" i="1"/>
  <c r="W15" i="1"/>
  <c r="U15" i="1"/>
  <c r="S15" i="1"/>
  <c r="Q15" i="1"/>
  <c r="M15" i="1"/>
  <c r="K15" i="1"/>
  <c r="I15" i="1"/>
  <c r="H15" i="1"/>
  <c r="G15" i="1"/>
  <c r="W14" i="1"/>
  <c r="U14" i="1"/>
  <c r="S14" i="1"/>
  <c r="Q14" i="1"/>
  <c r="M14" i="1"/>
  <c r="K14" i="1"/>
  <c r="I14" i="1"/>
  <c r="G14" i="1"/>
  <c r="U13" i="1"/>
  <c r="S13" i="1"/>
  <c r="Q13" i="1"/>
  <c r="M13" i="1"/>
  <c r="K13" i="1"/>
  <c r="I13" i="1"/>
  <c r="H13" i="1"/>
  <c r="F13" i="1" s="1"/>
  <c r="C13" i="1" s="1"/>
  <c r="G13" i="1"/>
  <c r="W12" i="1"/>
  <c r="U12" i="1"/>
  <c r="S12" i="1"/>
  <c r="Q12" i="1"/>
  <c r="M12" i="1"/>
  <c r="K12" i="1"/>
  <c r="I12" i="1"/>
  <c r="H12" i="1"/>
  <c r="G12" i="1"/>
  <c r="U11" i="1"/>
  <c r="S11" i="1"/>
  <c r="Q11" i="1"/>
  <c r="M11" i="1"/>
  <c r="K11" i="1"/>
  <c r="I11" i="1"/>
  <c r="G11" i="1"/>
  <c r="U10" i="1"/>
  <c r="Q10" i="1"/>
  <c r="M10" i="1"/>
  <c r="K10" i="1"/>
  <c r="I10" i="1"/>
  <c r="H10" i="1"/>
  <c r="G10" i="1"/>
  <c r="W9" i="1"/>
  <c r="U9" i="1"/>
  <c r="Q9" i="1"/>
  <c r="M9" i="1"/>
  <c r="I9" i="1"/>
  <c r="G9" i="1"/>
  <c r="S8" i="1"/>
  <c r="Q8" i="1"/>
  <c r="M8" i="1"/>
  <c r="K8" i="1"/>
  <c r="I8" i="1"/>
  <c r="G8" i="1"/>
  <c r="W7" i="1"/>
  <c r="U7" i="1"/>
  <c r="Q7" i="1"/>
  <c r="M7" i="1"/>
  <c r="I7" i="1"/>
  <c r="H7" i="1"/>
  <c r="G7" i="1"/>
  <c r="W6" i="1"/>
  <c r="U6" i="1"/>
  <c r="S6" i="1"/>
  <c r="Q6" i="1"/>
  <c r="O6" i="1"/>
  <c r="M6" i="1"/>
  <c r="K6" i="1"/>
  <c r="I6" i="1"/>
  <c r="H6" i="1"/>
  <c r="F6" i="1" s="1"/>
  <c r="C6" i="1" s="1"/>
  <c r="G6" i="1"/>
  <c r="W5" i="1"/>
  <c r="U5" i="1"/>
  <c r="S5" i="1"/>
  <c r="Q5" i="1"/>
  <c r="M5" i="1"/>
  <c r="K5" i="1"/>
  <c r="I5" i="1"/>
  <c r="H5" i="1"/>
  <c r="F5" i="1" s="1"/>
  <c r="C5" i="1" s="1"/>
  <c r="G5" i="1"/>
  <c r="W4" i="1"/>
  <c r="U4" i="1"/>
  <c r="S4" i="1"/>
  <c r="Q4" i="1"/>
  <c r="M4" i="1"/>
  <c r="I4" i="1"/>
  <c r="H4" i="1"/>
  <c r="G4" i="1"/>
  <c r="W3" i="1"/>
  <c r="U3" i="1"/>
  <c r="Q3" i="1"/>
  <c r="O3" i="1"/>
  <c r="M3" i="1"/>
  <c r="K3" i="1"/>
  <c r="I3" i="1"/>
  <c r="F3" i="1" s="1"/>
  <c r="C3" i="1" s="1"/>
  <c r="H3" i="1"/>
  <c r="G3" i="1"/>
  <c r="F123" i="1" l="1"/>
  <c r="C123" i="1" s="1"/>
  <c r="F124" i="1"/>
  <c r="C124" i="1" s="1"/>
  <c r="F117" i="1"/>
  <c r="C117" i="1" s="1"/>
  <c r="F115" i="1"/>
  <c r="C115" i="1" s="1"/>
  <c r="B116" i="1" s="1"/>
  <c r="F121" i="1"/>
  <c r="C121" i="1" s="1"/>
  <c r="F125" i="1"/>
  <c r="C125" i="1" s="1"/>
  <c r="F118" i="1"/>
  <c r="C118" i="1" s="1"/>
  <c r="B118" i="1" s="1"/>
  <c r="B119" i="1" s="1"/>
  <c r="F129" i="1"/>
  <c r="C129" i="1" s="1"/>
  <c r="F122" i="1"/>
  <c r="C122" i="1" s="1"/>
  <c r="F126" i="1"/>
  <c r="C126" i="1" s="1"/>
  <c r="F130" i="1"/>
  <c r="C130" i="1" s="1"/>
  <c r="F119" i="1"/>
  <c r="C119" i="1" s="1"/>
  <c r="F127" i="1"/>
  <c r="C127" i="1" s="1"/>
  <c r="B127" i="1" s="1"/>
  <c r="F111" i="1"/>
  <c r="C111" i="1" s="1"/>
  <c r="F106" i="1"/>
  <c r="C106" i="1" s="1"/>
  <c r="F112" i="1"/>
  <c r="C112" i="1" s="1"/>
  <c r="F104" i="1"/>
  <c r="C104" i="1" s="1"/>
  <c r="B105" i="1" s="1"/>
  <c r="B106" i="1" s="1"/>
  <c r="F108" i="1"/>
  <c r="C108" i="1" s="1"/>
  <c r="F109" i="1"/>
  <c r="C109" i="1" s="1"/>
  <c r="F83" i="1"/>
  <c r="C83" i="1" s="1"/>
  <c r="F87" i="1"/>
  <c r="C87" i="1" s="1"/>
  <c r="F85" i="1"/>
  <c r="C85" i="1" s="1"/>
  <c r="F91" i="1"/>
  <c r="C91" i="1" s="1"/>
  <c r="F95" i="1"/>
  <c r="C95" i="1" s="1"/>
  <c r="F84" i="1"/>
  <c r="C84" i="1" s="1"/>
  <c r="F88" i="1"/>
  <c r="C88" i="1" s="1"/>
  <c r="F93" i="1"/>
  <c r="C93" i="1" s="1"/>
  <c r="F99" i="1"/>
  <c r="C99" i="1" s="1"/>
  <c r="F101" i="1"/>
  <c r="C101" i="1" s="1"/>
  <c r="F81" i="1"/>
  <c r="C81" i="1" s="1"/>
  <c r="B82" i="1" s="1"/>
  <c r="B83" i="1" s="1"/>
  <c r="F92" i="1"/>
  <c r="C92" i="1" s="1"/>
  <c r="F89" i="1"/>
  <c r="C89" i="1" s="1"/>
  <c r="F100" i="1"/>
  <c r="C100" i="1" s="1"/>
  <c r="F97" i="1"/>
  <c r="C97" i="1" s="1"/>
  <c r="F94" i="1"/>
  <c r="C94" i="1" s="1"/>
  <c r="F59" i="1"/>
  <c r="C59" i="1" s="1"/>
  <c r="F45" i="1"/>
  <c r="C45" i="1" s="1"/>
  <c r="F67" i="1"/>
  <c r="C67" i="1" s="1"/>
  <c r="F72" i="1"/>
  <c r="C72" i="1" s="1"/>
  <c r="F69" i="1"/>
  <c r="C69" i="1" s="1"/>
  <c r="F52" i="1"/>
  <c r="C52" i="1" s="1"/>
  <c r="F74" i="1"/>
  <c r="C74" i="1" s="1"/>
  <c r="F49" i="1"/>
  <c r="C49" i="1" s="1"/>
  <c r="F63" i="1"/>
  <c r="C63" i="1" s="1"/>
  <c r="F53" i="1"/>
  <c r="C53" i="1" s="1"/>
  <c r="F62" i="1"/>
  <c r="C62" i="1" s="1"/>
  <c r="F71" i="1"/>
  <c r="C71" i="1" s="1"/>
  <c r="F60" i="1"/>
  <c r="C60" i="1" s="1"/>
  <c r="F64" i="1"/>
  <c r="C64" i="1" s="1"/>
  <c r="F46" i="1"/>
  <c r="C46" i="1" s="1"/>
  <c r="F50" i="1"/>
  <c r="C50" i="1" s="1"/>
  <c r="F57" i="1"/>
  <c r="C57" i="1" s="1"/>
  <c r="F68" i="1"/>
  <c r="C68" i="1" s="1"/>
  <c r="F47" i="1"/>
  <c r="C47" i="1" s="1"/>
  <c r="F61" i="1"/>
  <c r="C61" i="1" s="1"/>
  <c r="F65" i="1"/>
  <c r="C65" i="1" s="1"/>
  <c r="F70" i="1"/>
  <c r="C70" i="1" s="1"/>
  <c r="F76" i="1"/>
  <c r="C76" i="1" s="1"/>
  <c r="F73" i="1"/>
  <c r="C73" i="1" s="1"/>
  <c r="F78" i="1"/>
  <c r="C78" i="1" s="1"/>
  <c r="F44" i="1"/>
  <c r="C44" i="1" s="1"/>
  <c r="B45" i="1" s="1"/>
  <c r="F48" i="1"/>
  <c r="C48" i="1" s="1"/>
  <c r="F54" i="1"/>
  <c r="C54" i="1" s="1"/>
  <c r="F58" i="1"/>
  <c r="C58" i="1" s="1"/>
  <c r="F66" i="1"/>
  <c r="C66" i="1" s="1"/>
  <c r="F77" i="1"/>
  <c r="C77" i="1" s="1"/>
  <c r="F9" i="1"/>
  <c r="C9" i="1" s="1"/>
  <c r="F14" i="1"/>
  <c r="C14" i="1" s="1"/>
  <c r="F32" i="1"/>
  <c r="C32" i="1" s="1"/>
  <c r="F40" i="1"/>
  <c r="C40" i="1" s="1"/>
  <c r="F41" i="1"/>
  <c r="C41" i="1" s="1"/>
  <c r="F10" i="1"/>
  <c r="C10" i="1" s="1"/>
  <c r="B117" i="1"/>
  <c r="F7" i="1"/>
  <c r="C7" i="1" s="1"/>
  <c r="F24" i="1"/>
  <c r="C24" i="1" s="1"/>
  <c r="B4" i="1"/>
  <c r="V49" i="2"/>
  <c r="AG49" i="2"/>
  <c r="BT49" i="2"/>
  <c r="AN49" i="2"/>
  <c r="BZ49" i="2"/>
  <c r="AP4" i="2"/>
  <c r="CB4" i="2"/>
  <c r="J49" i="2"/>
  <c r="CK49" i="2"/>
  <c r="L4" i="2"/>
  <c r="CM4" i="2"/>
  <c r="T49" i="2"/>
  <c r="BF49" i="2"/>
  <c r="CT4" i="2"/>
  <c r="CT49" i="2" s="1"/>
  <c r="CR49" i="2"/>
  <c r="L49" i="3"/>
  <c r="BH49" i="3"/>
  <c r="CX49" i="3"/>
  <c r="N2" i="3"/>
  <c r="BJ2" i="3"/>
  <c r="CZ2" i="3"/>
  <c r="CZ49" i="3" s="1"/>
  <c r="AA2" i="3"/>
  <c r="BT2" i="3"/>
  <c r="DL2" i="3"/>
  <c r="DL49" i="3" s="1"/>
  <c r="AL2" i="3"/>
  <c r="CF2" i="3"/>
  <c r="CF49" i="3" s="1"/>
  <c r="AV2" i="3"/>
  <c r="CO2" i="3"/>
  <c r="CO49" i="3" s="1"/>
  <c r="BR2" i="4"/>
  <c r="BP28" i="4"/>
  <c r="CB28" i="4"/>
  <c r="CD2" i="4"/>
  <c r="CM2" i="4"/>
  <c r="CK28" i="4"/>
  <c r="L28" i="4"/>
  <c r="N2" i="4"/>
  <c r="CW28" i="4"/>
  <c r="CY2" i="4"/>
  <c r="CY28" i="4" s="1"/>
  <c r="Y28" i="4"/>
  <c r="AA2" i="4"/>
  <c r="DI28" i="4"/>
  <c r="DK2" i="4"/>
  <c r="DK28" i="4" s="1"/>
  <c r="AL2" i="4"/>
  <c r="AJ28" i="4"/>
  <c r="BP24" i="5"/>
  <c r="AV2" i="4"/>
  <c r="AT28" i="4"/>
  <c r="BF28" i="4"/>
  <c r="BH2" i="4"/>
  <c r="AE2" i="5"/>
  <c r="BU19" i="6"/>
  <c r="BW2" i="6"/>
  <c r="BW19" i="6" s="1"/>
  <c r="S24" i="5"/>
  <c r="CC19" i="6"/>
  <c r="CE2" i="6"/>
  <c r="CE19" i="6" s="1"/>
  <c r="AN2" i="5"/>
  <c r="BV2" i="5"/>
  <c r="BV24" i="5" s="1"/>
  <c r="L19" i="6"/>
  <c r="CL19" i="6"/>
  <c r="X2" i="6"/>
  <c r="X19" i="6" s="1"/>
  <c r="V19" i="6"/>
  <c r="CW2" i="6"/>
  <c r="CW19" i="6" s="1"/>
  <c r="CU19" i="6"/>
  <c r="L2" i="5"/>
  <c r="AY2" i="5"/>
  <c r="CF2" i="5"/>
  <c r="CF24" i="5" s="1"/>
  <c r="CK24" i="5"/>
  <c r="AI19" i="6"/>
  <c r="AK2" i="6"/>
  <c r="AK19" i="6" s="1"/>
  <c r="BD24" i="5"/>
  <c r="AR19" i="6"/>
  <c r="AT2" i="6"/>
  <c r="AT19" i="6" s="1"/>
  <c r="BF2" i="5"/>
  <c r="BD19" i="6"/>
  <c r="BN24" i="5"/>
  <c r="BK2" i="6"/>
  <c r="BI19" i="6"/>
  <c r="BB19" i="6"/>
  <c r="N2" i="6"/>
  <c r="N19" i="6" s="1"/>
  <c r="CN2" i="6"/>
  <c r="CN19" i="6" s="1"/>
  <c r="B128" i="1" l="1"/>
  <c r="B129" i="1" s="1"/>
  <c r="B130" i="1" s="1"/>
  <c r="B85" i="1"/>
  <c r="B86" i="1" s="1"/>
  <c r="B87" i="1" s="1"/>
  <c r="N28" i="4"/>
  <c r="H96" i="1"/>
  <c r="BJ49" i="3"/>
  <c r="O56" i="1"/>
  <c r="AL28" i="4"/>
  <c r="K96" i="1"/>
  <c r="AV49" i="3"/>
  <c r="M56" i="1"/>
  <c r="N49" i="3"/>
  <c r="H56" i="1"/>
  <c r="CM49" i="2"/>
  <c r="W8" i="1"/>
  <c r="B120" i="1"/>
  <c r="B121" i="1" s="1"/>
  <c r="B5" i="1"/>
  <c r="AE24" i="5"/>
  <c r="K107" i="1"/>
  <c r="L49" i="2"/>
  <c r="H8" i="1"/>
  <c r="B46" i="1"/>
  <c r="BF24" i="5"/>
  <c r="Q107" i="1"/>
  <c r="AY24" i="5"/>
  <c r="O107" i="1"/>
  <c r="BH28" i="4"/>
  <c r="O96" i="1"/>
  <c r="CM28" i="4"/>
  <c r="U96" i="1"/>
  <c r="AL49" i="3"/>
  <c r="K56" i="1"/>
  <c r="L24" i="5"/>
  <c r="H107" i="1"/>
  <c r="BT49" i="3"/>
  <c r="Q56" i="1"/>
  <c r="CB49" i="2"/>
  <c r="U8" i="1"/>
  <c r="B84" i="1"/>
  <c r="AA28" i="4"/>
  <c r="I96" i="1"/>
  <c r="CD28" i="4"/>
  <c r="S96" i="1"/>
  <c r="AV28" i="4"/>
  <c r="M96" i="1"/>
  <c r="AA49" i="3"/>
  <c r="I56" i="1"/>
  <c r="AP49" i="2"/>
  <c r="AY4" i="2"/>
  <c r="AN24" i="5"/>
  <c r="M107" i="1"/>
  <c r="BR28" i="4"/>
  <c r="Q96" i="1"/>
  <c r="B122" i="1" l="1"/>
  <c r="AY49" i="2"/>
  <c r="BA4" i="2"/>
  <c r="F56" i="1"/>
  <c r="C56" i="1" s="1"/>
  <c r="B6" i="1"/>
  <c r="B7" i="1" s="1"/>
  <c r="F107" i="1"/>
  <c r="C107" i="1" s="1"/>
  <c r="B88" i="1"/>
  <c r="B89" i="1" s="1"/>
  <c r="B90" i="1"/>
  <c r="B91" i="1" s="1"/>
  <c r="B47" i="1"/>
  <c r="F96" i="1"/>
  <c r="C96" i="1" s="1"/>
  <c r="BA49" i="2" l="1"/>
  <c r="O8" i="1"/>
  <c r="F8" i="1" s="1"/>
  <c r="C8" i="1" s="1"/>
  <c r="B56" i="1"/>
  <c r="B57" i="1"/>
  <c r="B58" i="1" s="1"/>
  <c r="B48" i="1"/>
  <c r="B107" i="1"/>
  <c r="B108" i="1" s="1"/>
  <c r="B92" i="1"/>
  <c r="B93" i="1" s="1"/>
  <c r="B123" i="1"/>
  <c r="B124" i="1" s="1"/>
  <c r="B125" i="1" s="1"/>
  <c r="B126" i="1" s="1"/>
  <c r="B96" i="1"/>
  <c r="B97" i="1"/>
  <c r="B98" i="1" s="1"/>
  <c r="B8" i="1" l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109" i="1"/>
  <c r="B110" i="1" s="1"/>
  <c r="B111" i="1"/>
  <c r="B94" i="1"/>
  <c r="B95" i="1" s="1"/>
  <c r="B49" i="1"/>
  <c r="B112" i="1" l="1"/>
  <c r="B99" i="1"/>
  <c r="B100" i="1" s="1"/>
  <c r="B101" i="1" s="1"/>
  <c r="B36" i="1"/>
  <c r="B37" i="1" s="1"/>
  <c r="B38" i="1" s="1"/>
  <c r="B39" i="1" s="1"/>
  <c r="B50" i="1"/>
  <c r="B51" i="1" l="1"/>
  <c r="B40" i="1"/>
  <c r="B41" i="1" s="1"/>
  <c r="B52" i="1" l="1"/>
  <c r="B53" i="1" s="1"/>
  <c r="B54" i="1" s="1"/>
  <c r="B55" i="1" s="1"/>
  <c r="B59" i="1" l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</calcChain>
</file>

<file path=xl/sharedStrings.xml><?xml version="1.0" encoding="utf-8"?>
<sst xmlns="http://schemas.openxmlformats.org/spreadsheetml/2006/main" count="579" uniqueCount="179">
  <si>
    <t>CLASSEMENT</t>
  </si>
  <si>
    <t>POINT</t>
  </si>
  <si>
    <t>NOM-PRENOM</t>
  </si>
  <si>
    <t>CATEGORIE</t>
  </si>
  <si>
    <t>TOTAL DES
POINTS DE LA
PRESENCE</t>
  </si>
  <si>
    <t>TOTAL DES
POINTS DES 
TOURNOIS</t>
  </si>
  <si>
    <t>PRESENCE
DU MOIS DE 
SEPTEMBRE</t>
  </si>
  <si>
    <t>PRESENCE
DU MOIS D’ 
OCTOBRE</t>
  </si>
  <si>
    <t>TOURNOI
DU MOIS D’ 
OCTOBRE</t>
  </si>
  <si>
    <t>PRESENCE
DU MOIS DE 
NOVEMBRE</t>
  </si>
  <si>
    <t>TOURNOI
DU MOIS DE 
NOVEMBRE</t>
  </si>
  <si>
    <t>PRESENCE
DU MOIS DE 
DECEMBRE</t>
  </si>
  <si>
    <t>TOURNOI
DU MOIS DE 
DECEMBRE</t>
  </si>
  <si>
    <t>PRESENCE
DU MOIS DE 
JANVIER</t>
  </si>
  <si>
    <t>TOURNOI
DU MOIS DE 
JANVIER</t>
  </si>
  <si>
    <t>PRESENCE
DU MOIS DE 
FEVRIER</t>
  </si>
  <si>
    <t>TOURNOI
DU MOIS DE 
FEVRIER</t>
  </si>
  <si>
    <t>PRESENCE
DU MOIS DE 
MARS</t>
  </si>
  <si>
    <t>TOURNOI
DU MOIS DE 
MARS</t>
  </si>
  <si>
    <t>PRESENCE
DU MOIS DE 
AVRIL</t>
  </si>
  <si>
    <t>TOURNOI
DU MOIS DE 
AVRIL</t>
  </si>
  <si>
    <t>PRESENCE
DU MOIS DE 
MAI</t>
  </si>
  <si>
    <t>TOURNOI
DU MOIS DE 
MAI</t>
  </si>
  <si>
    <t>CUILLIER RAPHAEL</t>
  </si>
  <si>
    <t xml:space="preserve">BABY </t>
  </si>
  <si>
    <t>DUVAL LYA</t>
  </si>
  <si>
    <t>GLORY ETHAN</t>
  </si>
  <si>
    <t>OTAL INES</t>
  </si>
  <si>
    <t>ANUJURU JADE</t>
  </si>
  <si>
    <t>ABDALLAH LUCILE</t>
  </si>
  <si>
    <t>BIDAULT GARY</t>
  </si>
  <si>
    <t>BIELAK ELIOT</t>
  </si>
  <si>
    <t>BOITEL LUCAS</t>
  </si>
  <si>
    <t>BUFFON RAKOTO LAURALEE</t>
  </si>
  <si>
    <t>DA SILVA ALEZIO</t>
  </si>
  <si>
    <t>DERT ABEL</t>
  </si>
  <si>
    <t>FEREDJ AYOUB</t>
  </si>
  <si>
    <t>PETIT MARLEY</t>
  </si>
  <si>
    <t>PRIM MATIAS</t>
  </si>
  <si>
    <t>RENOUF MAEL</t>
  </si>
  <si>
    <t>TOUMA JIMMY</t>
  </si>
  <si>
    <t>GUENFOUD ADEL</t>
  </si>
  <si>
    <t xml:space="preserve">MEBREK ILYES </t>
  </si>
  <si>
    <t>ROSEIRO QUENTIN</t>
  </si>
  <si>
    <t>AMRANE BILAL</t>
  </si>
  <si>
    <t>DEMEY MAE</t>
  </si>
  <si>
    <t>DEMEY SOLINE</t>
  </si>
  <si>
    <t>FREGOLENT LEO</t>
  </si>
  <si>
    <t>HAZARD HUGO</t>
  </si>
  <si>
    <t>PIRES MATHIAS</t>
  </si>
  <si>
    <t>SETTACHE ZAKARIA</t>
  </si>
  <si>
    <t>CERDEIRA ELYAS</t>
  </si>
  <si>
    <t>BAMBA BEN</t>
  </si>
  <si>
    <t>BORNE JAHDEN</t>
  </si>
  <si>
    <t>VIEGAS HIPPOLYTE</t>
  </si>
  <si>
    <t>CHARLOT ARTHUR</t>
  </si>
  <si>
    <t>DAMINELLI AMAURY</t>
  </si>
  <si>
    <t>ETTAHAR ISSA</t>
  </si>
  <si>
    <t>PISU KAMIL</t>
  </si>
  <si>
    <t>LOPEZ MARY ROSA</t>
  </si>
  <si>
    <t>HADDOU AXEL</t>
  </si>
  <si>
    <t>BILLIOT-MOREL AURELIEN</t>
  </si>
  <si>
    <t>BOCQUILLON GABRIEL</t>
  </si>
  <si>
    <t>DROUOD MAE</t>
  </si>
  <si>
    <t>MINI-POUSSIN</t>
  </si>
  <si>
    <t>LIOT TOM</t>
  </si>
  <si>
    <t>ZERROUKI KHADIJA</t>
  </si>
  <si>
    <t>ZERROUKI MARYEM</t>
  </si>
  <si>
    <t>DERT ISMAEL</t>
  </si>
  <si>
    <t>SISSOKO DRAMANE</t>
  </si>
  <si>
    <t>DAVOLTA AIMY</t>
  </si>
  <si>
    <t>FEREDJ SOUJOUD</t>
  </si>
  <si>
    <t>ISKOUNEN INES</t>
  </si>
  <si>
    <t>ISKOUNEN NELYA</t>
  </si>
  <si>
    <t>LEMAITRE CHERBONNIER CÔME</t>
  </si>
  <si>
    <t>BENABBOU MOHAMED</t>
  </si>
  <si>
    <t>AMHOUD HARUN</t>
  </si>
  <si>
    <t xml:space="preserve">MINI-POUSSIN </t>
  </si>
  <si>
    <t>KHAY FATIMA-ZAHRA</t>
  </si>
  <si>
    <t>OTAL SOFIA</t>
  </si>
  <si>
    <t>ANUJURU IRIS</t>
  </si>
  <si>
    <t>LAMANI AÏMEN</t>
  </si>
  <si>
    <t>LAMANI SOFIA</t>
  </si>
  <si>
    <t>NYAMI LEA</t>
  </si>
  <si>
    <t>DELAPEYRONNIE JEAN</t>
  </si>
  <si>
    <t>KONE KYRAN</t>
  </si>
  <si>
    <t>DUVAL ELIOTT</t>
  </si>
  <si>
    <t>BEOUCHE ALYA</t>
  </si>
  <si>
    <t>BACH NOHAM</t>
  </si>
  <si>
    <t>LIU  WILLIAM</t>
  </si>
  <si>
    <t>DELARETTE DE LIMA LOUANE</t>
  </si>
  <si>
    <t>PETCHE MARGOT</t>
  </si>
  <si>
    <t>CAUMON HUGO</t>
  </si>
  <si>
    <t>BELGACEM AYIM</t>
  </si>
  <si>
    <t>VIEGAS ALEXANDRE</t>
  </si>
  <si>
    <t>LEITAO LUNA</t>
  </si>
  <si>
    <t xml:space="preserve">DEMOY ANNAELLE </t>
  </si>
  <si>
    <t>POP VICTOR</t>
  </si>
  <si>
    <t>HADDOU CAMILLE</t>
  </si>
  <si>
    <t>ELSIHITY JUMANA</t>
  </si>
  <si>
    <t>DUPUIS MARIE</t>
  </si>
  <si>
    <t>POUSSIN</t>
  </si>
  <si>
    <t>BIDAULT ROMY</t>
  </si>
  <si>
    <t>BUTERA LIVIO</t>
  </si>
  <si>
    <t>MOUSSAEV YACINE</t>
  </si>
  <si>
    <t>MOUROLIN NAÏM</t>
  </si>
  <si>
    <t>BERRABAH MYRIAM</t>
  </si>
  <si>
    <t>GUILLAUME ALEXIS</t>
  </si>
  <si>
    <t>KHAY SOUMEYA</t>
  </si>
  <si>
    <t>BERRABAH NAELLE</t>
  </si>
  <si>
    <t>NYAMI MATHIS</t>
  </si>
  <si>
    <t>BHALLIL NORA</t>
  </si>
  <si>
    <t>DESREAC LUCAS</t>
  </si>
  <si>
    <t>GADIRLI KENAN</t>
  </si>
  <si>
    <t>LE LEUCH MAEL</t>
  </si>
  <si>
    <t>HELLOU ZEIN</t>
  </si>
  <si>
    <t>BAMBA SITA</t>
  </si>
  <si>
    <t>BAMBA VASSIRIKI</t>
  </si>
  <si>
    <t>BHALLIL SOFIANE</t>
  </si>
  <si>
    <t>PISU MIKAIL</t>
  </si>
  <si>
    <t>DURY EMMA</t>
  </si>
  <si>
    <t>BAROU EYMA</t>
  </si>
  <si>
    <t>BOUGAMZA MEHDI</t>
  </si>
  <si>
    <t>BENJAMIN</t>
  </si>
  <si>
    <t>FEREDJ MOHAMED</t>
  </si>
  <si>
    <t>OUAMARA LENI</t>
  </si>
  <si>
    <t>BEOUCHE YANIS</t>
  </si>
  <si>
    <t>BEOUCHE INAYA</t>
  </si>
  <si>
    <t>MINIME</t>
  </si>
  <si>
    <t>PANTIGNY LAPERCHE ANGELE</t>
  </si>
  <si>
    <t>SISSOKO SOULEYMANE</t>
  </si>
  <si>
    <t>LEMONNIER EVAN</t>
  </si>
  <si>
    <t>MEBARKI AYMEN</t>
  </si>
  <si>
    <t>COSYNS LAURA</t>
  </si>
  <si>
    <t>SENIOR</t>
  </si>
  <si>
    <t>BENHALLAM WAEL</t>
  </si>
  <si>
    <t>CADET</t>
  </si>
  <si>
    <t>GODOY ROGER</t>
  </si>
  <si>
    <t>LECACHEUR JEROME</t>
  </si>
  <si>
    <t>BONNET LUCAS</t>
  </si>
  <si>
    <t>JUNIOR</t>
  </si>
  <si>
    <t>BEOUCHE SAMY</t>
  </si>
  <si>
    <t>COSYNS ROMAIN</t>
  </si>
  <si>
    <t>FELLAK DEHBIA</t>
  </si>
  <si>
    <t>LEROUX JUSTINE</t>
  </si>
  <si>
    <t>COUFFIN ASTRID</t>
  </si>
  <si>
    <t>BOULANGER SYLVIE</t>
  </si>
  <si>
    <t>COUFFIN PATRICK</t>
  </si>
  <si>
    <t>ARTHUR</t>
  </si>
  <si>
    <t>BWAZANI AIMÉ</t>
  </si>
  <si>
    <t>JACQUET CHARLIE</t>
  </si>
  <si>
    <t>TOUTAIN XAVIER</t>
  </si>
  <si>
    <t>BAREME</t>
  </si>
  <si>
    <t>* UNE PRESENCE A UN COURS DE JUDO : 1 POINT.</t>
  </si>
  <si>
    <t>* UNE PARTICIPATION A L'ORGANISATION D'UNE MANIFESTATION SPORTIVE : 1 POINT.</t>
  </si>
  <si>
    <t>* PARTICIPATION A UN TOURNOI EN POULE : 3 POINTS POUR LE 1er, 2 POINTS POUR LE 2ème, 1 POINTS POUR LE 3ème,</t>
  </si>
  <si>
    <t>4ème ET 5ème.</t>
  </si>
  <si>
    <t>* PARTICIPATION A UN TOURNOI EN POULE PLUS TABLEAU OU UN CHAMPIONNAT DE SECTEUR : 4 POINTS POUR LE 1er, 
3 POINTS POUR LE 2ème, 2 POINTS POUR LE 3ème, 1 POINTS POUR LE 5 ème et les non classés.</t>
  </si>
  <si>
    <t>* PARTICIPATION A UN TOURNOI EN TABLEAU OU UN CHAMPIONNAT : 5 POINTS POUR LE 1er, 4 POINTS POUR LE 2ème, 
3 POINTS POUR LE 3ème, 2 POINTS POUR LE 5 ème, 1 POINT POUR LE 7ème ET LES NON-CLASSES.</t>
  </si>
  <si>
    <t>* PARTICIPATION A UN TOURNOI LABELISE A : 6 POINTS POUR LE 1er, 5 POINTS POUR LE 2ème, 4 POINTS POUR LE 3ème, 
3 POINTS POUR LE 5 ème, 2 POINTS POUR LE 7ème, 1 POINTS POUR LE 9ème ET POUR LES NON CLASSES.</t>
  </si>
  <si>
    <t>* PARTICIPATION A UN CHAMPIONNAT DE ZONE OU DE FRANCE : 7 POINTS POUR LE 1er, 6 POINTS POUR LE 2ème, 
5 POINTS POUR LE 3ème, 4 POINTS POUR LE 5 ème, 3 POINTS POUR LE 7ème, 2 POINTS POUR LE 9ème ET 1 POINT POUR 
LES NON CLASSES.</t>
  </si>
  <si>
    <t>Tableau 1</t>
  </si>
  <si>
    <t>DOSSIER</t>
  </si>
  <si>
    <t>steph</t>
  </si>
  <si>
    <t>fevrier</t>
  </si>
  <si>
    <t>CHEF</t>
  </si>
  <si>
    <t>NOM</t>
  </si>
  <si>
    <t>fevier</t>
  </si>
  <si>
    <t>O</t>
  </si>
  <si>
    <t>LEMONIER EVAN</t>
  </si>
  <si>
    <t>TOTAL</t>
  </si>
  <si>
    <t>decembre</t>
  </si>
  <si>
    <t>Mai</t>
  </si>
  <si>
    <t>P.S</t>
  </si>
  <si>
    <t>Juin</t>
  </si>
  <si>
    <t>KECH AMAURY</t>
  </si>
  <si>
    <t>BARON SYLVAIN</t>
  </si>
  <si>
    <t>BOITEL MARIE-ANGE</t>
  </si>
  <si>
    <t>DE MARCHI NADIA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</si>
</sst>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dd/mm/yy"/>
    <numFmt numFmtId="165" formatCode="mmmm"/>
    <numFmt numFmtId="166" formatCode="d\ mmm\ yyyy"/>
    <numFmt numFmtId="167" formatCode="d/m"/>
    <numFmt numFmtId="168" formatCode="d/m/yyyy"/>
    <numFmt numFmtId="169" formatCode="#\ ###/###"/>
    <numFmt numFmtId="170" formatCode="d/m/yy"/>
    <numFmt numFmtId="171" formatCode="d\ mmm\ yyyy\ hh:mm"/>
  </numFmts>
  <fonts count="9" x14ac:knownFonts="1">
    <font>
      <sz val="10"/>
      <color indexed="8"/>
      <name val="Helvetica"/>
    </font>
    <font>
      <sz val="10"/>
      <color indexed="8"/>
      <name val="Helvetica Neue"/>
    </font>
    <font>
      <b/>
      <sz val="8"/>
      <color indexed="8"/>
      <name val="Helvetica Neue"/>
    </font>
    <font>
      <b/>
      <sz val="10"/>
      <color indexed="8"/>
      <name val="Helvetica Neue"/>
    </font>
    <font>
      <b/>
      <sz val="10"/>
      <color indexed="8"/>
      <name val="Helvetica"/>
    </font>
    <font>
      <sz val="10"/>
      <color indexed="8"/>
      <name val="Arial"/>
    </font>
    <font>
      <b/>
      <sz val="10"/>
      <color indexed="12"/>
      <name val="Helvetica Neue"/>
    </font>
    <font>
      <sz val="12"/>
      <color indexed="8"/>
      <name val="Helvetica"/>
    </font>
    <font>
      <b/>
      <sz val="9"/>
      <color indexed="8"/>
      <name val="Helvetica"/>
    </font>
  </fonts>
  <fills count="1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2"/>
        <bgColor auto="1"/>
      </patternFill>
    </fill>
    <fill>
      <patternFill patternType="solid">
        <fgColor indexed="23"/>
        <bgColor auto="1"/>
      </patternFill>
    </fill>
    <fill>
      <patternFill patternType="solid">
        <fgColor indexed="24"/>
        <bgColor auto="1"/>
      </patternFill>
    </fill>
    <fill>
      <patternFill patternType="solid">
        <fgColor indexed="25"/>
        <bgColor auto="1"/>
      </patternFill>
    </fill>
    <fill>
      <patternFill patternType="solid">
        <fgColor indexed="27"/>
        <bgColor auto="1"/>
      </patternFill>
    </fill>
    <fill>
      <patternFill patternType="solid">
        <fgColor indexed="28"/>
        <bgColor auto="1"/>
      </patternFill>
    </fill>
  </fills>
  <borders count="78">
    <border>
      <left/>
      <right/>
      <top/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n">
        <color indexed="21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21"/>
      </top>
      <bottom style="thin">
        <color indexed="21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21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26"/>
      </bottom>
      <diagonal/>
    </border>
    <border>
      <left style="thick">
        <color indexed="8"/>
      </left>
      <right style="thick">
        <color indexed="8"/>
      </right>
      <top style="thin">
        <color indexed="26"/>
      </top>
      <bottom style="thin">
        <color indexed="26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21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21"/>
      </top>
      <bottom style="thin">
        <color indexed="26"/>
      </bottom>
      <diagonal/>
    </border>
    <border>
      <left style="thick">
        <color indexed="8"/>
      </left>
      <right style="thick">
        <color indexed="8"/>
      </right>
      <top style="thin">
        <color indexed="26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26"/>
      </bottom>
      <diagonal/>
    </border>
    <border>
      <left style="thick">
        <color indexed="8"/>
      </left>
      <right style="thick">
        <color indexed="8"/>
      </right>
      <top style="thin">
        <color indexed="26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87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/>
    </xf>
    <xf numFmtId="49" fontId="2" fillId="2" borderId="1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horizontal="center" vertical="top" wrapText="1"/>
    </xf>
    <xf numFmtId="49" fontId="2" fillId="2" borderId="4" xfId="0" applyNumberFormat="1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top" wrapText="1"/>
    </xf>
    <xf numFmtId="49" fontId="3" fillId="4" borderId="7" xfId="0" applyNumberFormat="1" applyFont="1" applyFill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center" wrapText="1"/>
    </xf>
    <xf numFmtId="49" fontId="4" fillId="4" borderId="7" xfId="0" applyNumberFormat="1" applyFont="1" applyFill="1" applyBorder="1" applyAlignment="1">
      <alignment horizontal="center" vertical="top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top" wrapText="1"/>
    </xf>
    <xf numFmtId="49" fontId="3" fillId="4" borderId="10" xfId="0" applyNumberFormat="1" applyFont="1" applyFill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vertical="top"/>
    </xf>
    <xf numFmtId="49" fontId="2" fillId="2" borderId="12" xfId="0" applyNumberFormat="1" applyFont="1" applyFill="1" applyBorder="1" applyAlignment="1">
      <alignment horizontal="center" vertical="top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3" fillId="5" borderId="7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3" fillId="4" borderId="7" xfId="0" applyNumberFormat="1" applyFont="1" applyFill="1" applyBorder="1" applyAlignment="1">
      <alignment horizontal="center" vertical="center" wrapText="1"/>
    </xf>
    <xf numFmtId="49" fontId="3" fillId="6" borderId="7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vertical="top"/>
    </xf>
    <xf numFmtId="49" fontId="2" fillId="2" borderId="12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7" borderId="7" xfId="0" applyNumberFormat="1" applyFont="1" applyFill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vertical="top"/>
    </xf>
    <xf numFmtId="49" fontId="2" fillId="2" borderId="13" xfId="0" applyNumberFormat="1" applyFont="1" applyFill="1" applyBorder="1" applyAlignment="1">
      <alignment horizontal="center" vertical="top" wrapText="1"/>
    </xf>
    <xf numFmtId="49" fontId="3" fillId="2" borderId="13" xfId="0" applyNumberFormat="1" applyFont="1" applyFill="1" applyBorder="1" applyAlignment="1">
      <alignment horizontal="center" vertical="top" wrapText="1"/>
    </xf>
    <xf numFmtId="49" fontId="2" fillId="2" borderId="14" xfId="0" applyNumberFormat="1" applyFont="1" applyFill="1" applyBorder="1" applyAlignment="1">
      <alignment horizontal="center" vertical="top" wrapText="1"/>
    </xf>
    <xf numFmtId="49" fontId="3" fillId="8" borderId="7" xfId="0" applyNumberFormat="1" applyFont="1" applyFill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49" fontId="3" fillId="9" borderId="7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vertical="top"/>
    </xf>
    <xf numFmtId="49" fontId="6" fillId="10" borderId="7" xfId="0" applyNumberFormat="1" applyFont="1" applyFill="1" applyBorder="1" applyAlignment="1">
      <alignment horizontal="center" vertical="center"/>
    </xf>
    <xf numFmtId="49" fontId="3" fillId="11" borderId="7" xfId="0" applyNumberFormat="1" applyFont="1" applyFill="1" applyBorder="1" applyAlignment="1">
      <alignment horizontal="center" vertical="center"/>
    </xf>
    <xf numFmtId="49" fontId="6" fillId="10" borderId="10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NumberFormat="1" applyFont="1" applyAlignment="1">
      <alignment vertical="top"/>
    </xf>
    <xf numFmtId="49" fontId="3" fillId="2" borderId="17" xfId="0" applyNumberFormat="1" applyFont="1" applyFill="1" applyBorder="1" applyAlignment="1">
      <alignment horizontal="center" vertical="top" wrapText="1"/>
    </xf>
    <xf numFmtId="49" fontId="5" fillId="0" borderId="18" xfId="0" applyNumberFormat="1" applyFont="1" applyBorder="1" applyAlignment="1">
      <alignment horizontal="left"/>
    </xf>
    <xf numFmtId="49" fontId="5" fillId="0" borderId="19" xfId="0" applyNumberFormat="1" applyFont="1" applyBorder="1" applyAlignment="1">
      <alignment horizontal="left"/>
    </xf>
    <xf numFmtId="49" fontId="5" fillId="0" borderId="20" xfId="0" applyNumberFormat="1" applyFont="1" applyBorder="1" applyAlignment="1">
      <alignment horizontal="left"/>
    </xf>
    <xf numFmtId="49" fontId="5" fillId="0" borderId="21" xfId="0" applyNumberFormat="1" applyFont="1" applyBorder="1" applyAlignment="1">
      <alignment horizontal="left"/>
    </xf>
    <xf numFmtId="49" fontId="5" fillId="0" borderId="19" xfId="0" applyNumberFormat="1" applyFont="1" applyBorder="1" applyAlignment="1">
      <alignment horizontal="left" wrapText="1"/>
    </xf>
    <xf numFmtId="49" fontId="5" fillId="0" borderId="19" xfId="0" applyNumberFormat="1" applyFont="1" applyBorder="1" applyAlignment="1">
      <alignment wrapText="1"/>
    </xf>
    <xf numFmtId="49" fontId="5" fillId="0" borderId="22" xfId="0" applyNumberFormat="1" applyFont="1" applyBorder="1" applyAlignment="1">
      <alignment horizontal="left" wrapText="1"/>
    </xf>
    <xf numFmtId="0" fontId="0" fillId="0" borderId="0" xfId="0" applyNumberFormat="1" applyFont="1" applyAlignment="1">
      <alignment vertical="top" wrapText="1"/>
    </xf>
    <xf numFmtId="49" fontId="3" fillId="12" borderId="23" xfId="0" applyNumberFormat="1" applyFont="1" applyFill="1" applyBorder="1" applyAlignment="1">
      <alignment horizontal="center" vertical="center" wrapText="1"/>
    </xf>
    <xf numFmtId="49" fontId="4" fillId="4" borderId="24" xfId="0" applyNumberFormat="1" applyFont="1" applyFill="1" applyBorder="1" applyAlignment="1">
      <alignment horizontal="center" vertical="center" wrapText="1"/>
    </xf>
    <xf numFmtId="164" fontId="4" fillId="4" borderId="25" xfId="0" applyNumberFormat="1" applyFont="1" applyFill="1" applyBorder="1" applyAlignment="1">
      <alignment horizontal="center" vertical="center" wrapText="1"/>
    </xf>
    <xf numFmtId="164" fontId="4" fillId="4" borderId="26" xfId="0" applyNumberFormat="1" applyFont="1" applyFill="1" applyBorder="1" applyAlignment="1">
      <alignment horizontal="center" vertical="center" wrapText="1"/>
    </xf>
    <xf numFmtId="164" fontId="4" fillId="4" borderId="27" xfId="0" applyNumberFormat="1" applyFont="1" applyFill="1" applyBorder="1" applyAlignment="1">
      <alignment horizontal="center" vertical="center" wrapText="1"/>
    </xf>
    <xf numFmtId="49" fontId="4" fillId="3" borderId="28" xfId="0" applyNumberFormat="1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165" fontId="8" fillId="3" borderId="29" xfId="0" applyNumberFormat="1" applyFont="1" applyFill="1" applyBorder="1" applyAlignment="1">
      <alignment horizontal="center" vertical="center" wrapText="1"/>
    </xf>
    <xf numFmtId="164" fontId="4" fillId="4" borderId="30" xfId="0" applyNumberFormat="1" applyFont="1" applyFill="1" applyBorder="1" applyAlignment="1">
      <alignment horizontal="center" vertical="center" wrapText="1"/>
    </xf>
    <xf numFmtId="165" fontId="4" fillId="3" borderId="29" xfId="0" applyNumberFormat="1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49" fontId="4" fillId="3" borderId="31" xfId="0" applyNumberFormat="1" applyFont="1" applyFill="1" applyBorder="1" applyAlignment="1">
      <alignment horizontal="center" vertical="center" wrapText="1"/>
    </xf>
    <xf numFmtId="164" fontId="4" fillId="4" borderId="23" xfId="0" applyNumberFormat="1" applyFont="1" applyFill="1" applyBorder="1" applyAlignment="1">
      <alignment horizontal="center" vertical="center" wrapText="1"/>
    </xf>
    <xf numFmtId="164" fontId="4" fillId="4" borderId="32" xfId="0" applyNumberFormat="1" applyFont="1" applyFill="1" applyBorder="1" applyAlignment="1">
      <alignment horizontal="center" vertical="center" wrapText="1"/>
    </xf>
    <xf numFmtId="14" fontId="4" fillId="4" borderId="30" xfId="0" applyNumberFormat="1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49" fontId="4" fillId="3" borderId="33" xfId="0" applyNumberFormat="1" applyFont="1" applyFill="1" applyBorder="1" applyAlignment="1">
      <alignment horizontal="center" vertical="top" wrapText="1"/>
    </xf>
    <xf numFmtId="0" fontId="0" fillId="4" borderId="34" xfId="0" applyNumberFormat="1" applyFont="1" applyFill="1" applyBorder="1" applyAlignment="1">
      <alignment vertical="top" wrapText="1"/>
    </xf>
    <xf numFmtId="0" fontId="0" fillId="4" borderId="6" xfId="0" applyNumberFormat="1" applyFont="1" applyFill="1" applyBorder="1" applyAlignment="1">
      <alignment vertical="top" wrapText="1"/>
    </xf>
    <xf numFmtId="0" fontId="0" fillId="4" borderId="7" xfId="0" applyNumberFormat="1" applyFont="1" applyFill="1" applyBorder="1" applyAlignment="1">
      <alignment vertical="top" wrapText="1"/>
    </xf>
    <xf numFmtId="0" fontId="0" fillId="4" borderId="8" xfId="0" applyNumberFormat="1" applyFont="1" applyFill="1" applyBorder="1" applyAlignment="1">
      <alignment vertical="top" wrapText="1"/>
    </xf>
    <xf numFmtId="0" fontId="0" fillId="4" borderId="35" xfId="0" applyNumberFormat="1" applyFont="1" applyFill="1" applyBorder="1" applyAlignment="1">
      <alignment vertical="top" wrapText="1"/>
    </xf>
    <xf numFmtId="0" fontId="0" fillId="4" borderId="35" xfId="0" applyFont="1" applyFill="1" applyBorder="1" applyAlignment="1">
      <alignment vertical="top" wrapText="1"/>
    </xf>
    <xf numFmtId="0" fontId="0" fillId="4" borderId="36" xfId="0" applyNumberFormat="1" applyFont="1" applyFill="1" applyBorder="1" applyAlignment="1">
      <alignment vertical="top" wrapText="1"/>
    </xf>
    <xf numFmtId="0" fontId="0" fillId="4" borderId="37" xfId="0" applyNumberFormat="1" applyFont="1" applyFill="1" applyBorder="1" applyAlignment="1">
      <alignment vertical="top" wrapText="1"/>
    </xf>
    <xf numFmtId="0" fontId="0" fillId="4" borderId="38" xfId="0" applyNumberFormat="1" applyFont="1" applyFill="1" applyBorder="1" applyAlignment="1">
      <alignment vertical="top" wrapText="1"/>
    </xf>
    <xf numFmtId="0" fontId="0" fillId="4" borderId="33" xfId="0" applyNumberFormat="1" applyFont="1" applyFill="1" applyBorder="1" applyAlignment="1">
      <alignment vertical="top" wrapText="1"/>
    </xf>
    <xf numFmtId="0" fontId="0" fillId="4" borderId="33" xfId="0" applyFont="1" applyFill="1" applyBorder="1" applyAlignment="1">
      <alignment vertical="top" wrapText="1"/>
    </xf>
    <xf numFmtId="0" fontId="0" fillId="4" borderId="39" xfId="0" applyNumberFormat="1" applyFont="1" applyFill="1" applyBorder="1" applyAlignment="1">
      <alignment vertical="top" wrapText="1"/>
    </xf>
    <xf numFmtId="49" fontId="4" fillId="13" borderId="33" xfId="0" applyNumberFormat="1" applyFont="1" applyFill="1" applyBorder="1" applyAlignment="1">
      <alignment horizontal="center" vertical="center" wrapText="1"/>
    </xf>
    <xf numFmtId="49" fontId="4" fillId="13" borderId="33" xfId="0" applyNumberFormat="1" applyFont="1" applyFill="1" applyBorder="1" applyAlignment="1">
      <alignment horizontal="center" vertical="top" wrapText="1"/>
    </xf>
    <xf numFmtId="49" fontId="4" fillId="3" borderId="33" xfId="0" applyNumberFormat="1" applyFont="1" applyFill="1" applyBorder="1" applyAlignment="1">
      <alignment horizontal="center" vertical="center" wrapText="1"/>
    </xf>
    <xf numFmtId="0" fontId="0" fillId="4" borderId="40" xfId="0" applyNumberFormat="1" applyFont="1" applyFill="1" applyBorder="1" applyAlignment="1">
      <alignment vertical="top" wrapText="1"/>
    </xf>
    <xf numFmtId="0" fontId="0" fillId="4" borderId="41" xfId="0" applyNumberFormat="1" applyFont="1" applyFill="1" applyBorder="1" applyAlignment="1">
      <alignment vertical="top" wrapText="1"/>
    </xf>
    <xf numFmtId="0" fontId="0" fillId="4" borderId="42" xfId="0" applyNumberFormat="1" applyFont="1" applyFill="1" applyBorder="1" applyAlignment="1">
      <alignment vertical="top" wrapText="1"/>
    </xf>
    <xf numFmtId="0" fontId="0" fillId="4" borderId="43" xfId="0" applyNumberFormat="1" applyFont="1" applyFill="1" applyBorder="1" applyAlignment="1">
      <alignment vertical="top" wrapText="1"/>
    </xf>
    <xf numFmtId="0" fontId="0" fillId="4" borderId="43" xfId="0" applyFont="1" applyFill="1" applyBorder="1" applyAlignment="1">
      <alignment vertical="top" wrapText="1"/>
    </xf>
    <xf numFmtId="0" fontId="0" fillId="4" borderId="30" xfId="0" applyNumberFormat="1" applyFont="1" applyFill="1" applyBorder="1" applyAlignment="1">
      <alignment vertical="top" wrapText="1"/>
    </xf>
    <xf numFmtId="0" fontId="0" fillId="4" borderId="26" xfId="0" applyNumberFormat="1" applyFont="1" applyFill="1" applyBorder="1" applyAlignment="1">
      <alignment vertical="top" wrapText="1"/>
    </xf>
    <xf numFmtId="0" fontId="0" fillId="4" borderId="32" xfId="0" applyNumberFormat="1" applyFont="1" applyFill="1" applyBorder="1" applyAlignment="1">
      <alignment vertical="top" wrapText="1"/>
    </xf>
    <xf numFmtId="0" fontId="0" fillId="4" borderId="23" xfId="0" applyNumberFormat="1" applyFont="1" applyFill="1" applyBorder="1" applyAlignment="1">
      <alignment vertical="top" wrapText="1"/>
    </xf>
    <xf numFmtId="0" fontId="0" fillId="4" borderId="23" xfId="0" applyFont="1" applyFill="1" applyBorder="1" applyAlignment="1">
      <alignment vertical="top" wrapText="1"/>
    </xf>
    <xf numFmtId="0" fontId="4" fillId="4" borderId="33" xfId="0" applyFont="1" applyFill="1" applyBorder="1" applyAlignment="1">
      <alignment horizontal="center" vertical="top" wrapText="1"/>
    </xf>
    <xf numFmtId="0" fontId="4" fillId="4" borderId="33" xfId="0" applyFont="1" applyFill="1" applyBorder="1" applyAlignment="1">
      <alignment horizontal="center" vertical="center" wrapText="1"/>
    </xf>
    <xf numFmtId="0" fontId="0" fillId="4" borderId="44" xfId="0" applyNumberFormat="1" applyFont="1" applyFill="1" applyBorder="1" applyAlignment="1">
      <alignment vertical="top" wrapText="1"/>
    </xf>
    <xf numFmtId="0" fontId="0" fillId="4" borderId="9" xfId="0" applyNumberFormat="1" applyFont="1" applyFill="1" applyBorder="1" applyAlignment="1">
      <alignment vertical="top" wrapText="1"/>
    </xf>
    <xf numFmtId="0" fontId="0" fillId="4" borderId="10" xfId="0" applyNumberFormat="1" applyFont="1" applyFill="1" applyBorder="1" applyAlignment="1">
      <alignment vertical="top" wrapText="1"/>
    </xf>
    <xf numFmtId="0" fontId="0" fillId="4" borderId="11" xfId="0" applyNumberFormat="1" applyFont="1" applyFill="1" applyBorder="1" applyAlignment="1">
      <alignment vertical="top" wrapText="1"/>
    </xf>
    <xf numFmtId="0" fontId="0" fillId="4" borderId="45" xfId="0" applyNumberFormat="1" applyFont="1" applyFill="1" applyBorder="1" applyAlignment="1">
      <alignment vertical="top" wrapText="1"/>
    </xf>
    <xf numFmtId="0" fontId="0" fillId="4" borderId="45" xfId="0" applyFont="1" applyFill="1" applyBorder="1" applyAlignment="1">
      <alignment vertical="top" wrapText="1"/>
    </xf>
    <xf numFmtId="0" fontId="0" fillId="4" borderId="46" xfId="0" applyNumberFormat="1" applyFont="1" applyFill="1" applyBorder="1" applyAlignment="1">
      <alignment vertical="top" wrapText="1"/>
    </xf>
    <xf numFmtId="0" fontId="0" fillId="4" borderId="47" xfId="0" applyNumberFormat="1" applyFont="1" applyFill="1" applyBorder="1" applyAlignment="1">
      <alignment vertical="top" wrapText="1"/>
    </xf>
    <xf numFmtId="0" fontId="0" fillId="4" borderId="48" xfId="0" applyNumberFormat="1" applyFont="1" applyFill="1" applyBorder="1" applyAlignment="1">
      <alignment vertical="top" wrapText="1"/>
    </xf>
    <xf numFmtId="0" fontId="0" fillId="4" borderId="49" xfId="0" applyNumberFormat="1" applyFont="1" applyFill="1" applyBorder="1" applyAlignment="1">
      <alignment vertical="top" wrapText="1"/>
    </xf>
    <xf numFmtId="0" fontId="0" fillId="4" borderId="49" xfId="0" applyFont="1" applyFill="1" applyBorder="1" applyAlignment="1">
      <alignment vertical="top" wrapText="1"/>
    </xf>
    <xf numFmtId="0" fontId="0" fillId="4" borderId="50" xfId="0" applyNumberFormat="1" applyFont="1" applyFill="1" applyBorder="1" applyAlignment="1">
      <alignment vertical="top" wrapText="1"/>
    </xf>
    <xf numFmtId="0" fontId="3" fillId="14" borderId="43" xfId="0" applyFont="1" applyFill="1" applyBorder="1" applyAlignment="1">
      <alignment horizontal="center" vertical="center" wrapText="1"/>
    </xf>
    <xf numFmtId="0" fontId="0" fillId="14" borderId="51" xfId="0" applyNumberFormat="1" applyFont="1" applyFill="1" applyBorder="1" applyAlignment="1">
      <alignment vertical="top" wrapText="1"/>
    </xf>
    <xf numFmtId="0" fontId="0" fillId="14" borderId="52" xfId="0" applyNumberFormat="1" applyFont="1" applyFill="1" applyBorder="1" applyAlignment="1">
      <alignment vertical="top" wrapText="1"/>
    </xf>
    <xf numFmtId="0" fontId="0" fillId="14" borderId="53" xfId="0" applyNumberFormat="1" applyFont="1" applyFill="1" applyBorder="1" applyAlignment="1">
      <alignment vertical="top" wrapText="1"/>
    </xf>
    <xf numFmtId="0" fontId="0" fillId="14" borderId="54" xfId="0" applyNumberFormat="1" applyFont="1" applyFill="1" applyBorder="1" applyAlignment="1">
      <alignment vertical="top" wrapText="1"/>
    </xf>
    <xf numFmtId="0" fontId="0" fillId="14" borderId="55" xfId="0" applyNumberFormat="1" applyFont="1" applyFill="1" applyBorder="1" applyAlignment="1">
      <alignment vertical="top" wrapText="1"/>
    </xf>
    <xf numFmtId="22" fontId="0" fillId="14" borderId="56" xfId="0" applyNumberFormat="1" applyFont="1" applyFill="1" applyBorder="1" applyAlignment="1">
      <alignment vertical="top" wrapText="1"/>
    </xf>
    <xf numFmtId="0" fontId="0" fillId="14" borderId="57" xfId="0" applyNumberFormat="1" applyFont="1" applyFill="1" applyBorder="1" applyAlignment="1">
      <alignment vertical="top" wrapText="1"/>
    </xf>
    <xf numFmtId="0" fontId="0" fillId="14" borderId="56" xfId="0" applyNumberFormat="1" applyFont="1" applyFill="1" applyBorder="1" applyAlignment="1">
      <alignment vertical="top" wrapText="1"/>
    </xf>
    <xf numFmtId="0" fontId="0" fillId="14" borderId="58" xfId="0" applyNumberFormat="1" applyFont="1" applyFill="1" applyBorder="1" applyAlignment="1">
      <alignment vertical="top" wrapText="1"/>
    </xf>
    <xf numFmtId="0" fontId="0" fillId="14" borderId="59" xfId="0" applyNumberFormat="1" applyFont="1" applyFill="1" applyBorder="1" applyAlignment="1">
      <alignment vertical="top" wrapText="1"/>
    </xf>
    <xf numFmtId="22" fontId="0" fillId="14" borderId="59" xfId="0" applyNumberFormat="1" applyFont="1" applyFill="1" applyBorder="1" applyAlignment="1">
      <alignment vertical="top" wrapText="1"/>
    </xf>
    <xf numFmtId="0" fontId="0" fillId="14" borderId="59" xfId="0" applyFont="1" applyFill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12" borderId="60" xfId="0" applyNumberFormat="1" applyFont="1" applyFill="1" applyBorder="1" applyAlignment="1">
      <alignment horizontal="center" vertical="center" wrapText="1"/>
    </xf>
    <xf numFmtId="49" fontId="4" fillId="15" borderId="23" xfId="0" applyNumberFormat="1" applyFont="1" applyFill="1" applyBorder="1" applyAlignment="1">
      <alignment horizontal="center" vertical="top" wrapText="1"/>
    </xf>
    <xf numFmtId="49" fontId="4" fillId="4" borderId="23" xfId="0" applyNumberFormat="1" applyFont="1" applyFill="1" applyBorder="1" applyAlignment="1">
      <alignment horizontal="center" vertical="center" wrapText="1"/>
    </xf>
    <xf numFmtId="166" fontId="4" fillId="4" borderId="27" xfId="0" applyNumberFormat="1" applyFont="1" applyFill="1" applyBorder="1" applyAlignment="1">
      <alignment horizontal="center" vertical="center" wrapText="1"/>
    </xf>
    <xf numFmtId="14" fontId="4" fillId="4" borderId="26" xfId="0" applyNumberFormat="1" applyFont="1" applyFill="1" applyBorder="1" applyAlignment="1">
      <alignment horizontal="center" vertical="center" wrapText="1"/>
    </xf>
    <xf numFmtId="22" fontId="4" fillId="4" borderId="26" xfId="0" applyNumberFormat="1" applyFont="1" applyFill="1" applyBorder="1" applyAlignment="1">
      <alignment horizontal="center" vertical="center" wrapText="1"/>
    </xf>
    <xf numFmtId="22" fontId="4" fillId="4" borderId="27" xfId="0" applyNumberFormat="1" applyFont="1" applyFill="1" applyBorder="1" applyAlignment="1">
      <alignment horizontal="center" vertical="center" wrapText="1"/>
    </xf>
    <xf numFmtId="14" fontId="4" fillId="4" borderId="27" xfId="0" applyNumberFormat="1" applyFont="1" applyFill="1" applyBorder="1" applyAlignment="1">
      <alignment horizontal="center" vertical="center" wrapText="1"/>
    </xf>
    <xf numFmtId="49" fontId="4" fillId="3" borderId="29" xfId="0" applyNumberFormat="1" applyFont="1" applyFill="1" applyBorder="1" applyAlignment="1">
      <alignment horizontal="center" vertical="center" wrapText="1"/>
    </xf>
    <xf numFmtId="14" fontId="4" fillId="4" borderId="61" xfId="0" applyNumberFormat="1" applyFont="1" applyFill="1" applyBorder="1" applyAlignment="1">
      <alignment horizontal="center" vertical="center" wrapText="1"/>
    </xf>
    <xf numFmtId="14" fontId="4" fillId="4" borderId="62" xfId="0" applyNumberFormat="1" applyFont="1" applyFill="1" applyBorder="1" applyAlignment="1">
      <alignment horizontal="center" vertical="center" wrapText="1"/>
    </xf>
    <xf numFmtId="14" fontId="4" fillId="4" borderId="63" xfId="0" applyNumberFormat="1" applyFont="1" applyFill="1" applyBorder="1" applyAlignment="1">
      <alignment horizontal="center" vertical="center" wrapText="1"/>
    </xf>
    <xf numFmtId="167" fontId="4" fillId="4" borderId="26" xfId="0" applyNumberFormat="1" applyFont="1" applyFill="1" applyBorder="1" applyAlignment="1">
      <alignment horizontal="center" vertical="center" wrapText="1"/>
    </xf>
    <xf numFmtId="49" fontId="4" fillId="3" borderId="23" xfId="0" applyNumberFormat="1" applyFont="1" applyFill="1" applyBorder="1" applyAlignment="1">
      <alignment horizontal="center" vertical="top" wrapText="1"/>
    </xf>
    <xf numFmtId="0" fontId="4" fillId="16" borderId="64" xfId="0" applyNumberFormat="1" applyFont="1" applyFill="1" applyBorder="1" applyAlignment="1">
      <alignment vertical="top" wrapText="1"/>
    </xf>
    <xf numFmtId="0" fontId="0" fillId="0" borderId="7" xfId="0" applyNumberFormat="1" applyFont="1" applyBorder="1" applyAlignment="1">
      <alignment vertical="top" wrapText="1"/>
    </xf>
    <xf numFmtId="0" fontId="4" fillId="16" borderId="65" xfId="0" applyNumberFormat="1" applyFont="1" applyFill="1" applyBorder="1" applyAlignment="1">
      <alignment vertical="top" wrapText="1"/>
    </xf>
    <xf numFmtId="0" fontId="0" fillId="17" borderId="7" xfId="0" applyNumberFormat="1" applyFont="1" applyFill="1" applyBorder="1" applyAlignment="1">
      <alignment vertical="top" wrapText="1"/>
    </xf>
    <xf numFmtId="0" fontId="0" fillId="18" borderId="7" xfId="0" applyNumberFormat="1" applyFont="1" applyFill="1" applyBorder="1" applyAlignment="1">
      <alignment vertical="top" wrapText="1"/>
    </xf>
    <xf numFmtId="49" fontId="4" fillId="12" borderId="33" xfId="0" applyNumberFormat="1" applyFont="1" applyFill="1" applyBorder="1" applyAlignment="1">
      <alignment horizontal="center" vertical="top" wrapText="1"/>
    </xf>
    <xf numFmtId="0" fontId="0" fillId="4" borderId="7" xfId="0" applyFont="1" applyFill="1" applyBorder="1" applyAlignment="1">
      <alignment vertical="top" wrapText="1"/>
    </xf>
    <xf numFmtId="49" fontId="3" fillId="3" borderId="33" xfId="0" applyNumberFormat="1" applyFont="1" applyFill="1" applyBorder="1" applyAlignment="1">
      <alignment horizontal="center" vertical="center" wrapText="1"/>
    </xf>
    <xf numFmtId="0" fontId="4" fillId="16" borderId="65" xfId="0" applyFont="1" applyFill="1" applyBorder="1" applyAlignment="1">
      <alignment vertical="top" wrapText="1"/>
    </xf>
    <xf numFmtId="0" fontId="0" fillId="14" borderId="53" xfId="0" applyFont="1" applyFill="1" applyBorder="1" applyAlignment="1">
      <alignment vertical="top" wrapText="1"/>
    </xf>
    <xf numFmtId="0" fontId="0" fillId="14" borderId="43" xfId="0" applyNumberFormat="1" applyFont="1" applyFill="1" applyBorder="1" applyAlignment="1">
      <alignment vertical="top" wrapText="1"/>
    </xf>
    <xf numFmtId="22" fontId="0" fillId="14" borderId="43" xfId="0" applyNumberFormat="1" applyFont="1" applyFill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4" fillId="15" borderId="66" xfId="0" applyNumberFormat="1" applyFont="1" applyFill="1" applyBorder="1" applyAlignment="1">
      <alignment horizontal="center" vertical="top" wrapText="1"/>
    </xf>
    <xf numFmtId="49" fontId="8" fillId="3" borderId="29" xfId="0" applyNumberFormat="1" applyFont="1" applyFill="1" applyBorder="1" applyAlignment="1">
      <alignment horizontal="center" vertical="center" wrapText="1"/>
    </xf>
    <xf numFmtId="164" fontId="4" fillId="4" borderId="62" xfId="0" applyNumberFormat="1" applyFont="1" applyFill="1" applyBorder="1" applyAlignment="1">
      <alignment horizontal="center" vertical="center" wrapText="1"/>
    </xf>
    <xf numFmtId="49" fontId="4" fillId="3" borderId="67" xfId="0" applyNumberFormat="1" applyFont="1" applyFill="1" applyBorder="1" applyAlignment="1">
      <alignment horizontal="center" vertical="center" wrapText="1"/>
    </xf>
    <xf numFmtId="0" fontId="4" fillId="3" borderId="67" xfId="0" applyFont="1" applyFill="1" applyBorder="1" applyAlignment="1">
      <alignment horizontal="center" vertical="center" wrapText="1"/>
    </xf>
    <xf numFmtId="165" fontId="8" fillId="3" borderId="68" xfId="0" applyNumberFormat="1" applyFont="1" applyFill="1" applyBorder="1" applyAlignment="1">
      <alignment horizontal="center" vertical="center" wrapText="1"/>
    </xf>
    <xf numFmtId="164" fontId="4" fillId="4" borderId="61" xfId="0" applyNumberFormat="1" applyFont="1" applyFill="1" applyBorder="1" applyAlignment="1">
      <alignment horizontal="center" vertical="center" wrapText="1"/>
    </xf>
    <xf numFmtId="164" fontId="4" fillId="4" borderId="63" xfId="0" applyNumberFormat="1" applyFont="1" applyFill="1" applyBorder="1" applyAlignment="1">
      <alignment horizontal="center" vertical="center" wrapText="1"/>
    </xf>
    <xf numFmtId="0" fontId="4" fillId="4" borderId="62" xfId="0" applyFont="1" applyFill="1" applyBorder="1" applyAlignment="1">
      <alignment horizontal="center" vertical="center" wrapText="1"/>
    </xf>
    <xf numFmtId="0" fontId="4" fillId="4" borderId="63" xfId="0" applyFont="1" applyFill="1" applyBorder="1" applyAlignment="1">
      <alignment horizontal="center" vertical="center" wrapText="1"/>
    </xf>
    <xf numFmtId="0" fontId="4" fillId="4" borderId="60" xfId="0" applyFont="1" applyFill="1" applyBorder="1" applyAlignment="1">
      <alignment horizontal="center" vertical="center" wrapText="1"/>
    </xf>
    <xf numFmtId="0" fontId="4" fillId="16" borderId="69" xfId="0" applyNumberFormat="1" applyFont="1" applyFill="1" applyBorder="1" applyAlignment="1">
      <alignment horizontal="center" vertical="top" wrapText="1"/>
    </xf>
    <xf numFmtId="0" fontId="0" fillId="4" borderId="33" xfId="0" applyNumberFormat="1" applyFont="1" applyFill="1" applyBorder="1" applyAlignment="1">
      <alignment horizontal="center" vertical="center" wrapText="1"/>
    </xf>
    <xf numFmtId="0" fontId="0" fillId="4" borderId="37" xfId="0" applyNumberFormat="1" applyFont="1" applyFill="1" applyBorder="1" applyAlignment="1">
      <alignment horizontal="center" vertical="center" wrapText="1"/>
    </xf>
    <xf numFmtId="0" fontId="0" fillId="4" borderId="7" xfId="0" applyNumberFormat="1" applyFont="1" applyFill="1" applyBorder="1" applyAlignment="1">
      <alignment horizontal="center" vertical="center" wrapText="1"/>
    </xf>
    <xf numFmtId="0" fontId="0" fillId="4" borderId="8" xfId="0" applyNumberFormat="1" applyFont="1" applyFill="1" applyBorder="1" applyAlignment="1">
      <alignment horizontal="center" vertical="center" wrapText="1"/>
    </xf>
    <xf numFmtId="0" fontId="0" fillId="4" borderId="35" xfId="0" applyNumberFormat="1" applyFont="1" applyFill="1" applyBorder="1" applyAlignment="1">
      <alignment horizontal="center" vertical="center" wrapText="1"/>
    </xf>
    <xf numFmtId="0" fontId="0" fillId="4" borderId="36" xfId="0" applyNumberFormat="1" applyFont="1" applyFill="1" applyBorder="1" applyAlignment="1">
      <alignment horizontal="center" vertical="center" wrapText="1"/>
    </xf>
    <xf numFmtId="0" fontId="0" fillId="4" borderId="38" xfId="0" applyNumberFormat="1" applyFont="1" applyFill="1" applyBorder="1" applyAlignment="1">
      <alignment horizontal="center" vertical="center" wrapText="1"/>
    </xf>
    <xf numFmtId="0" fontId="0" fillId="4" borderId="26" xfId="0" applyNumberFormat="1" applyFont="1" applyFill="1" applyBorder="1" applyAlignment="1">
      <alignment horizontal="center" vertical="center" wrapText="1"/>
    </xf>
    <xf numFmtId="0" fontId="0" fillId="4" borderId="24" xfId="0" applyNumberFormat="1" applyFont="1" applyFill="1" applyBorder="1" applyAlignment="1">
      <alignment horizontal="center" vertical="center" wrapText="1"/>
    </xf>
    <xf numFmtId="0" fontId="0" fillId="4" borderId="28" xfId="0" applyNumberFormat="1" applyFont="1" applyFill="1" applyBorder="1" applyAlignment="1">
      <alignment horizontal="center" vertical="center" wrapText="1"/>
    </xf>
    <xf numFmtId="0" fontId="0" fillId="4" borderId="29" xfId="0" applyNumberFormat="1" applyFont="1" applyFill="1" applyBorder="1" applyAlignment="1">
      <alignment horizontal="center" vertical="center" wrapText="1"/>
    </xf>
    <xf numFmtId="0" fontId="0" fillId="4" borderId="30" xfId="0" applyNumberFormat="1" applyFont="1" applyFill="1" applyBorder="1" applyAlignment="1">
      <alignment horizontal="center" vertical="center" wrapText="1"/>
    </xf>
    <xf numFmtId="0" fontId="0" fillId="4" borderId="32" xfId="0" applyNumberFormat="1" applyFont="1" applyFill="1" applyBorder="1" applyAlignment="1">
      <alignment horizontal="center" vertical="center" wrapText="1"/>
    </xf>
    <xf numFmtId="0" fontId="0" fillId="4" borderId="26" xfId="0" applyFont="1" applyFill="1" applyBorder="1" applyAlignment="1">
      <alignment horizontal="center" vertical="center" wrapText="1"/>
    </xf>
    <xf numFmtId="0" fontId="0" fillId="4" borderId="23" xfId="0" applyNumberFormat="1" applyFont="1" applyFill="1" applyBorder="1" applyAlignment="1">
      <alignment horizontal="center" vertical="center" wrapText="1"/>
    </xf>
    <xf numFmtId="0" fontId="4" fillId="16" borderId="65" xfId="0" applyNumberFormat="1" applyFont="1" applyFill="1" applyBorder="1" applyAlignment="1">
      <alignment horizontal="center" vertical="top" wrapText="1"/>
    </xf>
    <xf numFmtId="0" fontId="0" fillId="4" borderId="6" xfId="0" applyNumberFormat="1" applyFont="1" applyFill="1" applyBorder="1" applyAlignment="1">
      <alignment horizontal="center" vertical="center" wrapText="1"/>
    </xf>
    <xf numFmtId="0" fontId="0" fillId="4" borderId="34" xfId="0" applyNumberFormat="1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49" fontId="0" fillId="4" borderId="7" xfId="0" applyNumberFormat="1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49" fontId="4" fillId="4" borderId="33" xfId="0" applyNumberFormat="1" applyFont="1" applyFill="1" applyBorder="1" applyAlignment="1">
      <alignment horizontal="center" vertical="top" wrapText="1"/>
    </xf>
    <xf numFmtId="0" fontId="4" fillId="16" borderId="70" xfId="0" applyNumberFormat="1" applyFont="1" applyFill="1" applyBorder="1" applyAlignment="1">
      <alignment horizontal="center" vertical="top" wrapText="1"/>
    </xf>
    <xf numFmtId="0" fontId="0" fillId="4" borderId="49" xfId="0" applyNumberFormat="1" applyFont="1" applyFill="1" applyBorder="1" applyAlignment="1">
      <alignment horizontal="center" vertical="center" wrapText="1"/>
    </xf>
    <xf numFmtId="0" fontId="0" fillId="4" borderId="47" xfId="0" applyNumberFormat="1" applyFont="1" applyFill="1" applyBorder="1" applyAlignment="1">
      <alignment horizontal="center" vertical="center" wrapText="1"/>
    </xf>
    <xf numFmtId="0" fontId="0" fillId="4" borderId="10" xfId="0" applyNumberFormat="1" applyFont="1" applyFill="1" applyBorder="1" applyAlignment="1">
      <alignment horizontal="center" vertical="center" wrapText="1"/>
    </xf>
    <xf numFmtId="0" fontId="0" fillId="4" borderId="11" xfId="0" applyNumberFormat="1" applyFont="1" applyFill="1" applyBorder="1" applyAlignment="1">
      <alignment horizontal="center" vertical="center" wrapText="1"/>
    </xf>
    <xf numFmtId="0" fontId="0" fillId="4" borderId="45" xfId="0" applyNumberFormat="1" applyFont="1" applyFill="1" applyBorder="1" applyAlignment="1">
      <alignment horizontal="center" vertical="center" wrapText="1"/>
    </xf>
    <xf numFmtId="0" fontId="0" fillId="4" borderId="46" xfId="0" applyNumberFormat="1" applyFont="1" applyFill="1" applyBorder="1" applyAlignment="1">
      <alignment horizontal="center" vertical="center" wrapText="1"/>
    </xf>
    <xf numFmtId="0" fontId="0" fillId="4" borderId="48" xfId="0" applyNumberFormat="1" applyFont="1" applyFill="1" applyBorder="1" applyAlignment="1">
      <alignment horizontal="center" vertical="center" wrapText="1"/>
    </xf>
    <xf numFmtId="0" fontId="0" fillId="4" borderId="44" xfId="0" applyNumberFormat="1" applyFont="1" applyFill="1" applyBorder="1" applyAlignment="1">
      <alignment horizontal="center" vertical="center" wrapText="1"/>
    </xf>
    <xf numFmtId="49" fontId="3" fillId="14" borderId="40" xfId="0" applyNumberFormat="1" applyFont="1" applyFill="1" applyBorder="1" applyAlignment="1">
      <alignment horizontal="center" vertical="center" wrapText="1"/>
    </xf>
    <xf numFmtId="0" fontId="4" fillId="16" borderId="71" xfId="0" applyFont="1" applyFill="1" applyBorder="1" applyAlignment="1">
      <alignment vertical="top" wrapText="1"/>
    </xf>
    <xf numFmtId="0" fontId="0" fillId="14" borderId="59" xfId="0" applyNumberFormat="1" applyFont="1" applyFill="1" applyBorder="1" applyAlignment="1">
      <alignment horizontal="center" vertical="center" wrapText="1"/>
    </xf>
    <xf numFmtId="0" fontId="0" fillId="14" borderId="57" xfId="0" applyNumberFormat="1" applyFont="1" applyFill="1" applyBorder="1" applyAlignment="1">
      <alignment horizontal="center" vertical="center" wrapText="1"/>
    </xf>
    <xf numFmtId="0" fontId="0" fillId="14" borderId="53" xfId="0" applyNumberFormat="1" applyFont="1" applyFill="1" applyBorder="1" applyAlignment="1">
      <alignment horizontal="center" vertical="center" wrapText="1"/>
    </xf>
    <xf numFmtId="0" fontId="0" fillId="14" borderId="54" xfId="0" applyNumberFormat="1" applyFont="1" applyFill="1" applyBorder="1" applyAlignment="1">
      <alignment horizontal="center" vertical="center" wrapText="1"/>
    </xf>
    <xf numFmtId="0" fontId="0" fillId="14" borderId="55" xfId="0" applyNumberFormat="1" applyFont="1" applyFill="1" applyBorder="1" applyAlignment="1">
      <alignment horizontal="center" vertical="center" wrapText="1"/>
    </xf>
    <xf numFmtId="0" fontId="0" fillId="14" borderId="56" xfId="0" applyNumberFormat="1" applyFont="1" applyFill="1" applyBorder="1" applyAlignment="1">
      <alignment horizontal="center" vertical="center" wrapText="1"/>
    </xf>
    <xf numFmtId="0" fontId="0" fillId="14" borderId="52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vertical="top" wrapText="1"/>
    </xf>
    <xf numFmtId="168" fontId="4" fillId="4" borderId="26" xfId="0" applyNumberFormat="1" applyFont="1" applyFill="1" applyBorder="1" applyAlignment="1">
      <alignment horizontal="center" vertical="center" wrapText="1"/>
    </xf>
    <xf numFmtId="169" fontId="4" fillId="4" borderId="26" xfId="0" applyNumberFormat="1" applyFont="1" applyFill="1" applyBorder="1" applyAlignment="1">
      <alignment horizontal="center" vertical="center" wrapText="1"/>
    </xf>
    <xf numFmtId="168" fontId="4" fillId="4" borderId="27" xfId="0" applyNumberFormat="1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49" fontId="4" fillId="3" borderId="24" xfId="0" applyNumberFormat="1" applyFont="1" applyFill="1" applyBorder="1" applyAlignment="1">
      <alignment horizontal="center" vertical="center" wrapText="1"/>
    </xf>
    <xf numFmtId="164" fontId="4" fillId="4" borderId="28" xfId="0" applyNumberFormat="1" applyFont="1" applyFill="1" applyBorder="1" applyAlignment="1">
      <alignment horizontal="center" vertical="center" wrapText="1"/>
    </xf>
    <xf numFmtId="164" fontId="4" fillId="4" borderId="24" xfId="0" applyNumberFormat="1" applyFont="1" applyFill="1" applyBorder="1" applyAlignment="1">
      <alignment horizontal="center" vertical="center" wrapText="1"/>
    </xf>
    <xf numFmtId="164" fontId="4" fillId="4" borderId="29" xfId="0" applyNumberFormat="1" applyFont="1" applyFill="1" applyBorder="1" applyAlignment="1">
      <alignment horizontal="center" vertical="center" wrapText="1"/>
    </xf>
    <xf numFmtId="0" fontId="4" fillId="4" borderId="29" xfId="0" applyFont="1" applyFill="1" applyBorder="1" applyAlignment="1">
      <alignment horizontal="center" vertical="center" wrapText="1"/>
    </xf>
    <xf numFmtId="22" fontId="4" fillId="3" borderId="23" xfId="0" applyNumberFormat="1" applyFont="1" applyFill="1" applyBorder="1" applyAlignment="1">
      <alignment horizontal="center" vertical="center" wrapText="1"/>
    </xf>
    <xf numFmtId="49" fontId="3" fillId="4" borderId="33" xfId="0" applyNumberFormat="1" applyFont="1" applyFill="1" applyBorder="1" applyAlignment="1">
      <alignment horizontal="center" vertical="center" wrapText="1"/>
    </xf>
    <xf numFmtId="0" fontId="4" fillId="16" borderId="72" xfId="0" applyNumberFormat="1" applyFont="1" applyFill="1" applyBorder="1" applyAlignment="1">
      <alignment horizontal="center" vertical="top" wrapText="1"/>
    </xf>
    <xf numFmtId="0" fontId="4" fillId="16" borderId="33" xfId="0" applyNumberFormat="1" applyFont="1" applyFill="1" applyBorder="1" applyAlignment="1">
      <alignment horizontal="center" vertical="top" wrapText="1"/>
    </xf>
    <xf numFmtId="0" fontId="4" fillId="16" borderId="64" xfId="0" applyNumberFormat="1" applyFont="1" applyFill="1" applyBorder="1" applyAlignment="1">
      <alignment horizontal="center" vertical="top" wrapText="1"/>
    </xf>
    <xf numFmtId="0" fontId="3" fillId="4" borderId="33" xfId="0" applyFont="1" applyFill="1" applyBorder="1" applyAlignment="1">
      <alignment horizontal="center" vertical="center"/>
    </xf>
    <xf numFmtId="49" fontId="3" fillId="14" borderId="43" xfId="0" applyNumberFormat="1" applyFont="1" applyFill="1" applyBorder="1" applyAlignment="1">
      <alignment horizontal="center" vertical="center" wrapText="1"/>
    </xf>
    <xf numFmtId="0" fontId="0" fillId="14" borderId="73" xfId="0" applyNumberFormat="1" applyFont="1" applyFill="1" applyBorder="1" applyAlignment="1">
      <alignment vertical="top" wrapText="1"/>
    </xf>
    <xf numFmtId="0" fontId="0" fillId="14" borderId="74" xfId="0" applyNumberFormat="1" applyFont="1" applyFill="1" applyBorder="1" applyAlignment="1">
      <alignment vertical="top" wrapText="1"/>
    </xf>
    <xf numFmtId="0" fontId="0" fillId="14" borderId="40" xfId="0" applyNumberFormat="1" applyFont="1" applyFill="1" applyBorder="1" applyAlignment="1">
      <alignment vertical="top" wrapText="1"/>
    </xf>
    <xf numFmtId="0" fontId="0" fillId="14" borderId="41" xfId="0" applyNumberFormat="1" applyFont="1" applyFill="1" applyBorder="1" applyAlignment="1">
      <alignment vertical="top" wrapText="1"/>
    </xf>
    <xf numFmtId="0" fontId="0" fillId="14" borderId="75" xfId="0" applyNumberFormat="1" applyFont="1" applyFill="1" applyBorder="1" applyAlignment="1">
      <alignment vertical="top" wrapText="1"/>
    </xf>
    <xf numFmtId="0" fontId="0" fillId="14" borderId="76" xfId="0" applyNumberFormat="1" applyFont="1" applyFill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4" fillId="12" borderId="66" xfId="0" applyNumberFormat="1" applyFont="1" applyFill="1" applyBorder="1" applyAlignment="1">
      <alignment horizontal="center" vertical="top" wrapText="1"/>
    </xf>
    <xf numFmtId="169" fontId="4" fillId="4" borderId="27" xfId="0" applyNumberFormat="1" applyFont="1" applyFill="1" applyBorder="1" applyAlignment="1">
      <alignment horizontal="center" vertical="center" wrapText="1"/>
    </xf>
    <xf numFmtId="165" fontId="4" fillId="3" borderId="68" xfId="0" applyNumberFormat="1" applyFont="1" applyFill="1" applyBorder="1" applyAlignment="1">
      <alignment horizontal="center" vertical="center" wrapText="1"/>
    </xf>
    <xf numFmtId="49" fontId="4" fillId="3" borderId="68" xfId="0" applyNumberFormat="1" applyFont="1" applyFill="1" applyBorder="1" applyAlignment="1">
      <alignment horizontal="center" vertical="center" wrapText="1"/>
    </xf>
    <xf numFmtId="170" fontId="4" fillId="4" borderId="77" xfId="0" applyNumberFormat="1" applyFont="1" applyFill="1" applyBorder="1" applyAlignment="1">
      <alignment horizontal="center" vertical="center" wrapText="1"/>
    </xf>
    <xf numFmtId="0" fontId="4" fillId="4" borderId="67" xfId="0" applyFont="1" applyFill="1" applyBorder="1" applyAlignment="1">
      <alignment horizontal="center" vertical="center" wrapText="1"/>
    </xf>
    <xf numFmtId="0" fontId="4" fillId="4" borderId="68" xfId="0" applyFont="1" applyFill="1" applyBorder="1" applyAlignment="1">
      <alignment horizontal="center" vertical="center" wrapText="1"/>
    </xf>
    <xf numFmtId="49" fontId="4" fillId="3" borderId="77" xfId="0" applyNumberFormat="1" applyFont="1" applyFill="1" applyBorder="1" applyAlignment="1">
      <alignment horizontal="center" vertical="center" wrapText="1"/>
    </xf>
    <xf numFmtId="0" fontId="4" fillId="3" borderId="60" xfId="0" applyFont="1" applyFill="1" applyBorder="1" applyAlignment="1">
      <alignment horizontal="center" vertical="center" wrapText="1"/>
    </xf>
    <xf numFmtId="0" fontId="4" fillId="12" borderId="69" xfId="0" applyNumberFormat="1" applyFont="1" applyFill="1" applyBorder="1" applyAlignment="1">
      <alignment horizontal="center" vertical="top" wrapText="1"/>
    </xf>
    <xf numFmtId="0" fontId="0" fillId="4" borderId="28" xfId="0" applyNumberFormat="1" applyFont="1" applyFill="1" applyBorder="1" applyAlignment="1">
      <alignment vertical="top" wrapText="1"/>
    </xf>
    <xf numFmtId="0" fontId="0" fillId="4" borderId="28" xfId="0" applyFont="1" applyFill="1" applyBorder="1" applyAlignment="1">
      <alignment vertical="top" wrapText="1"/>
    </xf>
    <xf numFmtId="0" fontId="0" fillId="4" borderId="29" xfId="0" applyNumberFormat="1" applyFont="1" applyFill="1" applyBorder="1" applyAlignment="1">
      <alignment vertical="top" wrapText="1"/>
    </xf>
    <xf numFmtId="0" fontId="0" fillId="4" borderId="24" xfId="0" applyNumberFormat="1" applyFont="1" applyFill="1" applyBorder="1" applyAlignment="1">
      <alignment vertical="top" wrapText="1"/>
    </xf>
    <xf numFmtId="0" fontId="4" fillId="12" borderId="65" xfId="0" applyNumberFormat="1" applyFont="1" applyFill="1" applyBorder="1" applyAlignment="1">
      <alignment horizontal="center" vertical="top" wrapText="1"/>
    </xf>
    <xf numFmtId="0" fontId="4" fillId="4" borderId="64" xfId="0" applyFont="1" applyFill="1" applyBorder="1" applyAlignment="1">
      <alignment vertical="top" wrapText="1"/>
    </xf>
    <xf numFmtId="0" fontId="4" fillId="4" borderId="65" xfId="0" applyFont="1" applyFill="1" applyBorder="1" applyAlignment="1">
      <alignment vertical="top" wrapText="1"/>
    </xf>
    <xf numFmtId="0" fontId="4" fillId="4" borderId="72" xfId="0" applyFont="1" applyFill="1" applyBorder="1" applyAlignment="1">
      <alignment vertical="top" wrapText="1"/>
    </xf>
    <xf numFmtId="0" fontId="4" fillId="12" borderId="72" xfId="0" applyNumberFormat="1" applyFont="1" applyFill="1" applyBorder="1" applyAlignment="1">
      <alignment horizontal="center" vertical="top" wrapText="1"/>
    </xf>
    <xf numFmtId="0" fontId="4" fillId="12" borderId="33" xfId="0" applyNumberFormat="1" applyFont="1" applyFill="1" applyBorder="1" applyAlignment="1">
      <alignment horizontal="center" vertical="top" wrapText="1"/>
    </xf>
    <xf numFmtId="171" fontId="0" fillId="14" borderId="56" xfId="0" applyNumberFormat="1" applyFont="1" applyFill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165" fontId="4" fillId="3" borderId="60" xfId="0" applyNumberFormat="1" applyFont="1" applyFill="1" applyBorder="1" applyAlignment="1">
      <alignment horizontal="center" vertical="center" wrapText="1"/>
    </xf>
    <xf numFmtId="165" fontId="4" fillId="3" borderId="23" xfId="0" applyNumberFormat="1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center" vertical="center" wrapText="1"/>
    </xf>
    <xf numFmtId="49" fontId="4" fillId="3" borderId="23" xfId="0" applyNumberFormat="1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vertical="top" wrapText="1"/>
    </xf>
    <xf numFmtId="0" fontId="0" fillId="14" borderId="43" xfId="0" applyFont="1" applyFill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4" fillId="12" borderId="23" xfId="0" applyNumberFormat="1" applyFont="1" applyFill="1" applyBorder="1" applyAlignment="1">
      <alignment horizontal="center" vertical="top" wrapText="1"/>
    </xf>
    <xf numFmtId="165" fontId="4" fillId="3" borderId="28" xfId="0" applyNumberFormat="1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12" borderId="64" xfId="0" applyNumberFormat="1" applyFont="1" applyFill="1" applyBorder="1" applyAlignment="1">
      <alignment horizontal="center" vertical="top" wrapText="1"/>
    </xf>
    <xf numFmtId="0" fontId="0" fillId="12" borderId="7" xfId="0" applyNumberFormat="1" applyFont="1" applyFill="1" applyBorder="1" applyAlignment="1">
      <alignment vertical="top" wrapText="1"/>
    </xf>
    <xf numFmtId="0" fontId="4" fillId="4" borderId="49" xfId="0" applyFont="1" applyFill="1" applyBorder="1" applyAlignment="1">
      <alignment horizontal="center" vertical="top" wrapText="1"/>
    </xf>
    <xf numFmtId="0" fontId="4" fillId="12" borderId="49" xfId="0" applyNumberFormat="1" applyFont="1" applyFill="1" applyBorder="1" applyAlignment="1">
      <alignment horizontal="center" vertical="top" wrapText="1"/>
    </xf>
    <xf numFmtId="49" fontId="3" fillId="14" borderId="59" xfId="0" applyNumberFormat="1" applyFont="1" applyFill="1" applyBorder="1" applyAlignment="1">
      <alignment horizontal="center" vertical="center" wrapText="1"/>
    </xf>
    <xf numFmtId="0" fontId="3" fillId="14" borderId="59" xfId="0" applyFont="1" applyFill="1" applyBorder="1" applyAlignment="1">
      <alignment horizontal="center" vertical="center" wrapText="1"/>
    </xf>
    <xf numFmtId="0" fontId="0" fillId="14" borderId="55" xfId="0" applyFont="1" applyFill="1" applyBorder="1" applyAlignment="1">
      <alignment vertical="top" wrapText="1"/>
    </xf>
    <xf numFmtId="0" fontId="0" fillId="14" borderId="56" xfId="0" applyFont="1" applyFill="1" applyBorder="1" applyAlignment="1">
      <alignment vertical="top" wrapText="1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EAEAEA"/>
      <rgbColor rgb="FF222222"/>
      <rgbColor rgb="FF63B2DE"/>
      <rgbColor rgb="FFFEFFFF"/>
      <rgbColor rgb="FFF5EB00"/>
      <rgbColor rgb="FFFCF200"/>
      <rgbColor rgb="FFFF7C00"/>
      <rgbColor rgb="FF007414"/>
      <rgbColor rgb="FF407FFF"/>
      <rgbColor rgb="FFAB4500"/>
      <rgbColor rgb="FF000099"/>
      <rgbColor rgb="FFFFE061"/>
      <rgbColor rgb="FF3F3F3F"/>
      <rgbColor rgb="FFFF2C21"/>
      <rgbColor rgb="FFCE222B"/>
      <rgbColor rgb="FFBDC0BF"/>
      <rgbColor rgb="FFDBDBDB"/>
      <rgbColor rgb="FFA5A5A5"/>
      <rgbColor rgb="FFF4F4F4"/>
      <rgbColor rgb="FFBFBFBF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judo-club-beauchamp.com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1296500</xdr:colOff>
      <xdr:row>0</xdr:row>
      <xdr:rowOff>0</xdr:rowOff>
    </xdr:from>
    <xdr:to>
      <xdr:col>23</xdr:col>
      <xdr:colOff>594118</xdr:colOff>
      <xdr:row>0</xdr:row>
      <xdr:rowOff>1826749</xdr:rowOff>
    </xdr:to>
    <xdr:sp macro="" textlink="">
      <xdr:nvSpPr>
        <xdr:cNvPr id="2" name="RESULTATS PREVISIONNELS DU CHALLENGE PAR CATEGORIE D’AGE 2021/2022…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138000" y="-77066"/>
          <a:ext cx="15667919" cy="1826750"/>
        </a:xfrm>
        <a:prstGeom prst="roundRect">
          <a:avLst>
            <a:gd name="adj" fmla="val 11993"/>
          </a:avLst>
        </a:prstGeom>
        <a:solidFill>
          <a:srgbClr val="F1F1F1"/>
        </a:solidFill>
        <a:ln w="25400" cap="flat">
          <a:solidFill>
            <a:srgbClr val="000000"/>
          </a:solidFill>
          <a:prstDash val="solid"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50800" tIns="50800" rIns="50800" bIns="50800" numCol="1" anchor="ctr">
          <a:no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400" b="1" i="0" u="none" strike="noStrike" cap="none" spc="0" baseline="0"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defRPr>
          </a:pPr>
          <a:r>
            <a:rPr sz="2400" b="1" i="0" u="none" strike="noStrike" cap="none" spc="0" baseline="0"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RESULTATS PREVISIONNELS DU CHALLENGE PAR CATEGORIE D’AGE 2021/2022</a:t>
          </a:r>
        </a:p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2400" b="1" i="0" u="none" strike="noStrike" cap="none" spc="0" baseline="0"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defRPr>
          </a:pPr>
          <a:r>
            <a:rPr sz="2400" b="1" i="0" u="none" strike="noStrike" cap="none" spc="0" baseline="0">
              <a:solidFill>
                <a:srgbClr val="000000"/>
              </a:solidFill>
              <a:uFillTx/>
              <a:latin typeface="Helvetica Neue"/>
              <a:ea typeface="Helvetica Neue"/>
              <a:cs typeface="Helvetica Neue"/>
              <a:sym typeface="Helvetica Neue"/>
            </a:rPr>
            <a:t>du 14 septembre 2021 au 17 juin 2022.</a:t>
          </a:r>
        </a:p>
      </xdr:txBody>
    </xdr:sp>
    <xdr:clientData/>
  </xdr:twoCellAnchor>
  <xdr:twoCellAnchor>
    <xdr:from>
      <xdr:col>3</xdr:col>
      <xdr:colOff>239655</xdr:colOff>
      <xdr:row>168</xdr:row>
      <xdr:rowOff>30852</xdr:rowOff>
    </xdr:from>
    <xdr:to>
      <xdr:col>3</xdr:col>
      <xdr:colOff>404198</xdr:colOff>
      <xdr:row>169</xdr:row>
      <xdr:rowOff>131817</xdr:rowOff>
    </xdr:to>
    <xdr:sp macro="" textlink="">
      <xdr:nvSpPr>
        <xdr:cNvPr id="3" name="Text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81155" y="42351697"/>
          <a:ext cx="164544" cy="277496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non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sz="1000" b="0" i="0" u="none" strike="noStrike" cap="none" spc="0" baseline="0">
              <a:solidFill>
                <a:srgbClr val="000000"/>
              </a:solidFill>
              <a:uFillTx/>
              <a:latin typeface="Arial"/>
              <a:ea typeface="Arial"/>
              <a:cs typeface="Arial"/>
              <a:sym typeface="Arial"/>
            </a:rPr>
            <a:t> </a:t>
          </a:r>
        </a:p>
      </xdr:txBody>
    </xdr:sp>
    <xdr:clientData/>
  </xdr:twoCellAnchor>
  <xdr:twoCellAnchor>
    <xdr:from>
      <xdr:col>0</xdr:col>
      <xdr:colOff>311869</xdr:colOff>
      <xdr:row>0</xdr:row>
      <xdr:rowOff>29370</xdr:rowOff>
    </xdr:from>
    <xdr:to>
      <xdr:col>3</xdr:col>
      <xdr:colOff>913316</xdr:colOff>
      <xdr:row>0</xdr:row>
      <xdr:rowOff>1643248</xdr:rowOff>
    </xdr:to>
    <xdr:pic>
      <xdr:nvPicPr>
        <xdr:cNvPr id="4" name="Image" descr="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869" y="29370"/>
          <a:ext cx="2442948" cy="1613878"/>
        </a:xfrm>
        <a:prstGeom prst="rect">
          <a:avLst/>
        </a:prstGeom>
        <a:effectLst>
          <a:outerShdw blurRad="12700" dist="12700" dir="16200000" rotWithShape="0">
            <a:srgbClr val="000000">
              <a:alpha val="25000"/>
            </a:srgbClr>
          </a:outerShdw>
        </a:effectLst>
      </xdr:spPr>
    </xdr:pic>
    <xdr:clientData/>
  </xdr:twoCellAnchor>
  <xdr:twoCellAnchor>
    <xdr:from>
      <xdr:col>2</xdr:col>
      <xdr:colOff>440501</xdr:colOff>
      <xdr:row>159</xdr:row>
      <xdr:rowOff>80511</xdr:rowOff>
    </xdr:from>
    <xdr:to>
      <xdr:col>9</xdr:col>
      <xdr:colOff>332131</xdr:colOff>
      <xdr:row>173</xdr:row>
      <xdr:rowOff>62731</xdr:rowOff>
    </xdr:to>
    <xdr:sp macro="" textlink="">
      <xdr:nvSpPr>
        <xdr:cNvPr id="5" name="RETROUVER SUR NOTRE :…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558101" y="40812586"/>
          <a:ext cx="6851230" cy="245364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a14="http://schemas.microsoft.com/office/drawing/2010/main" xmlns:m="http://schemas.openxmlformats.org/officeDocument/2006/math" xmlns:r="http://schemas.openxmlformats.org/officeDocument/2006/relationships" xmlns="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1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800" b="1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RETROUVER SUR NOTRE :</a:t>
          </a:r>
        </a:p>
        <a:p>
          <a:pPr marL="290945" marR="0" indent="-290945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20000"/>
            <a:buFontTx/>
            <a:buChar char="-"/>
            <a:tabLst/>
            <a:defRPr sz="1800" b="1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800" b="1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site internet : </a:t>
          </a:r>
          <a:r>
            <a:rPr sz="1800" b="1" i="0" u="sng" strike="noStrike" cap="none" spc="0" baseline="0">
              <a:solidFill>
                <a:srgbClr val="000099"/>
              </a:solidFill>
              <a:uFillTx/>
              <a:latin typeface="+mn-lt"/>
              <a:ea typeface="+mn-ea"/>
              <a:cs typeface="+mn-cs"/>
              <a:sym typeface="Helvetica"/>
              <a:hlinkClick xmlns:r="http://schemas.openxmlformats.org/officeDocument/2006/relationships" r:id="rId2"/>
            </a:rPr>
            <a:t>www.judo-club-beauchamp.com</a:t>
          </a:r>
          <a:endParaRPr sz="1800" b="1" i="0" u="none" strike="noStrike" cap="none" spc="0" baseline="0">
            <a:solidFill>
              <a:srgbClr val="000000"/>
            </a:solidFill>
            <a:uFillTx/>
            <a:latin typeface="+mn-lt"/>
            <a:ea typeface="+mn-ea"/>
            <a:cs typeface="+mn-cs"/>
            <a:sym typeface="Helvetica"/>
          </a:endParaRPr>
        </a:p>
        <a:p>
          <a:pPr marL="290945" marR="0" indent="-290945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20000"/>
            <a:buFontTx/>
            <a:buChar char="-"/>
            <a:tabLst/>
            <a:defRPr sz="1800" b="1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800" b="1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page Facebook : JCB Officiel</a:t>
          </a:r>
        </a:p>
        <a:p>
          <a:pPr marL="290945" marR="0" indent="-290945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20000"/>
            <a:buFontTx/>
            <a:buChar char="-"/>
            <a:tabLst/>
            <a:defRPr sz="1800" b="1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800" b="1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Page instagram : j.c.beauchamp</a:t>
          </a:r>
        </a:p>
        <a:p>
          <a:pPr marL="457200" marR="0" lvl="2" indent="-15240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20000"/>
            <a:buFontTx/>
            <a:buChar char="-"/>
            <a:tabLst/>
            <a:defRPr sz="15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5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le challenge de chaque mois, </a:t>
          </a:r>
        </a:p>
        <a:p>
          <a:pPr marL="457200" marR="0" lvl="2" indent="-15240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20000"/>
            <a:buFontTx/>
            <a:buChar char="-"/>
            <a:tabLst/>
            <a:defRPr sz="15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5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les résultats des compétitions,</a:t>
          </a:r>
        </a:p>
        <a:p>
          <a:pPr marL="457200" marR="0" lvl="2" indent="-15240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20000"/>
            <a:buFontTx/>
            <a:buChar char="-"/>
            <a:tabLst/>
            <a:defRPr sz="15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5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les photos des compétitions, des sorties, des animations et des stages,</a:t>
          </a:r>
        </a:p>
        <a:p>
          <a:pPr marL="457200" marR="0" lvl="2" indent="-15240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Pct val="120000"/>
            <a:buFontTx/>
            <a:buChar char="-"/>
            <a:tabLst/>
            <a:defRPr sz="15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defRPr>
          </a:pPr>
          <a:r>
            <a:rPr sz="1500" b="0" i="0" u="none" strike="noStrike" cap="none" spc="0" baseline="0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"/>
            </a:rPr>
            <a:t>toutes les infos du club.</a:t>
          </a: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L140"/>
  <sheetViews>
    <sheetView showGridLines="0" tabSelected="1" zoomScale="84" workbookViewId="0">
      <pane xSplit="4" topLeftCell="E1" activePane="topRight" state="frozen"/>
      <selection pane="topRight" activeCell="G140" sqref="G140"/>
    </sheetView>
  </sheetViews>
  <sheetFormatPr baseColWidth="10" defaultColWidth="10.1640625" defaultRowHeight="14" customHeight="1" x14ac:dyDescent="0.15"/>
  <cols>
    <col min="1" max="1" width="4.5" style="1" customWidth="1"/>
    <col min="2" max="2" width="10.1640625" style="1" customWidth="1"/>
    <col min="3" max="3" width="9.5" style="1" customWidth="1"/>
    <col min="4" max="4" width="30.1640625" style="1" customWidth="1"/>
    <col min="5" max="5" width="12.83203125" style="1" customWidth="1"/>
    <col min="6" max="6" width="10.33203125" style="1" customWidth="1"/>
    <col min="7" max="24" width="9.5" style="1" customWidth="1"/>
    <col min="25" max="25" width="10.1640625" style="26" customWidth="1"/>
    <col min="26" max="26" width="9.5" style="26" customWidth="1"/>
    <col min="27" max="27" width="30" style="26" customWidth="1"/>
    <col min="28" max="28" width="13.5" style="26" customWidth="1"/>
    <col min="29" max="29" width="10.33203125" style="26" customWidth="1"/>
    <col min="30" max="30" width="9.5" style="26" customWidth="1"/>
    <col min="31" max="31" width="9.6640625" style="26" customWidth="1"/>
    <col min="32" max="47" width="9.5" style="26" customWidth="1"/>
    <col min="48" max="48" width="10.1640625" style="36" customWidth="1"/>
    <col min="49" max="49" width="9.5" style="36" customWidth="1"/>
    <col min="50" max="50" width="30.1640625" style="36" customWidth="1"/>
    <col min="51" max="51" width="13.6640625" style="36" customWidth="1"/>
    <col min="52" max="52" width="10.33203125" style="36" customWidth="1"/>
    <col min="53" max="70" width="9.5" style="36" customWidth="1"/>
    <col min="71" max="71" width="10.1640625" style="46" customWidth="1"/>
    <col min="72" max="72" width="9.5" style="46" customWidth="1"/>
    <col min="73" max="73" width="30.1640625" style="46" customWidth="1"/>
    <col min="74" max="74" width="13.6640625" style="46" customWidth="1"/>
    <col min="75" max="75" width="10.33203125" style="46" customWidth="1"/>
    <col min="76" max="93" width="9.5" style="46" customWidth="1"/>
    <col min="94" max="94" width="10.1640625" style="54" customWidth="1"/>
    <col min="95" max="95" width="9.6640625" style="54" customWidth="1"/>
    <col min="96" max="96" width="30" style="54" customWidth="1"/>
    <col min="97" max="97" width="13.83203125" style="54" customWidth="1"/>
    <col min="98" max="98" width="10.5" style="54" customWidth="1"/>
    <col min="99" max="99" width="9.33203125" style="54" customWidth="1"/>
    <col min="100" max="116" width="9.5" style="54" customWidth="1"/>
    <col min="117" max="117" width="100.5" style="60" customWidth="1"/>
    <col min="118" max="118" width="10.1640625" style="60" customWidth="1"/>
    <col min="119" max="16384" width="10.1640625" style="60"/>
  </cols>
  <sheetData>
    <row r="1" spans="2:24" ht="171.5" customHeight="1" x14ac:dyDescent="0.15"/>
    <row r="2" spans="2:24" ht="33.25" customHeight="1" x14ac:dyDescent="0.15">
      <c r="B2" s="2" t="s">
        <v>0</v>
      </c>
      <c r="C2" s="3" t="s">
        <v>1</v>
      </c>
      <c r="D2" s="4" t="s">
        <v>2</v>
      </c>
      <c r="E2" s="5" t="s">
        <v>3</v>
      </c>
      <c r="F2" s="3" t="s">
        <v>4</v>
      </c>
      <c r="G2" s="3" t="s">
        <v>5</v>
      </c>
      <c r="H2" s="3" t="s">
        <v>6</v>
      </c>
      <c r="I2" s="6" t="s">
        <v>7</v>
      </c>
      <c r="J2" s="7" t="s">
        <v>8</v>
      </c>
      <c r="K2" s="6" t="s">
        <v>9</v>
      </c>
      <c r="L2" s="7" t="s">
        <v>10</v>
      </c>
      <c r="M2" s="6" t="s">
        <v>11</v>
      </c>
      <c r="N2" s="7" t="s">
        <v>12</v>
      </c>
      <c r="O2" s="6" t="s">
        <v>13</v>
      </c>
      <c r="P2" s="7" t="s">
        <v>14</v>
      </c>
      <c r="Q2" s="6" t="s">
        <v>15</v>
      </c>
      <c r="R2" s="7" t="s">
        <v>16</v>
      </c>
      <c r="S2" s="6" t="s">
        <v>17</v>
      </c>
      <c r="T2" s="7" t="s">
        <v>18</v>
      </c>
      <c r="U2" s="6" t="s">
        <v>19</v>
      </c>
      <c r="V2" s="7" t="s">
        <v>20</v>
      </c>
      <c r="W2" s="6" t="s">
        <v>21</v>
      </c>
      <c r="X2" s="8" t="s">
        <v>22</v>
      </c>
    </row>
    <row r="3" spans="2:24" ht="21" customHeight="1" x14ac:dyDescent="0.15">
      <c r="B3" s="9">
        <v>1</v>
      </c>
      <c r="C3" s="10">
        <f t="shared" ref="C3:C41" si="0">SUM(F3:G3)</f>
        <v>10</v>
      </c>
      <c r="D3" s="11" t="s">
        <v>23</v>
      </c>
      <c r="E3" s="12" t="s">
        <v>24</v>
      </c>
      <c r="F3" s="13">
        <f t="shared" ref="F3:F41" si="1">H3+I3+K3+M3+O3+Q3+S3+U3+W3</f>
        <v>10</v>
      </c>
      <c r="G3" s="14">
        <f t="shared" ref="G3:G41" si="2">J3+L3+N3+P3+R3+T3+V3+X3</f>
        <v>0</v>
      </c>
      <c r="H3" s="13">
        <f>VLOOKUP(D3,baby!A3:CT49,12,FALSE)</f>
        <v>3</v>
      </c>
      <c r="I3" s="13">
        <f>VLOOKUP(D3,baby!A3:CT49,22,FALSE)</f>
        <v>3</v>
      </c>
      <c r="J3" s="14">
        <v>0</v>
      </c>
      <c r="K3" s="14">
        <f>VLOOKUP(D3,baby!A3:AG49,33,FALSE)</f>
        <v>3</v>
      </c>
      <c r="L3" s="14">
        <v>0</v>
      </c>
      <c r="M3" s="14">
        <f>VLOOKUP(D3,baby!A3:AP49,42,TRUE)</f>
        <v>1</v>
      </c>
      <c r="N3" s="14">
        <v>0</v>
      </c>
      <c r="O3" s="14">
        <f>VLOOKUP(D3,baby!A3:CT49,53,FALSE)</f>
        <v>0</v>
      </c>
      <c r="P3" s="14">
        <v>0</v>
      </c>
      <c r="Q3" s="14">
        <f>VLOOKUP(D3,baby!A3:CT49,60)</f>
        <v>0</v>
      </c>
      <c r="R3" s="14">
        <v>0</v>
      </c>
      <c r="S3" s="14">
        <f>VLOOKUP(D3,baby!A3:CT49,72,FALSE)</f>
        <v>0</v>
      </c>
      <c r="T3" s="14">
        <v>0</v>
      </c>
      <c r="U3" s="14">
        <f>VLOOKUP(D3,baby!A3:CT49,80,FALSE)</f>
        <v>0</v>
      </c>
      <c r="V3" s="14">
        <v>0</v>
      </c>
      <c r="W3" s="14">
        <f>VLOOKUP(D3,baby!A3:CM49,91,FALSE)</f>
        <v>0</v>
      </c>
      <c r="X3" s="15">
        <v>0</v>
      </c>
    </row>
    <row r="4" spans="2:24" ht="21" customHeight="1" x14ac:dyDescent="0.15">
      <c r="B4" s="9">
        <f>IF(C4=C3,B3,COUNTA($B$3:B3)+1)</f>
        <v>1</v>
      </c>
      <c r="C4" s="10">
        <f t="shared" si="0"/>
        <v>10</v>
      </c>
      <c r="D4" s="11" t="s">
        <v>25</v>
      </c>
      <c r="E4" s="12" t="s">
        <v>24</v>
      </c>
      <c r="F4" s="13">
        <f t="shared" si="1"/>
        <v>10</v>
      </c>
      <c r="G4" s="14">
        <f t="shared" si="2"/>
        <v>0</v>
      </c>
      <c r="H4" s="13">
        <f>VLOOKUP(D4,baby!A3:CT49,12,FALSE)</f>
        <v>2</v>
      </c>
      <c r="I4" s="13">
        <f>VLOOKUP(D4,baby!A3:CT49,22,FALSE)</f>
        <v>4</v>
      </c>
      <c r="J4" s="14">
        <v>0</v>
      </c>
      <c r="K4" s="14">
        <f>VLOOKUP(D4,baby!A3:AG49,33,FALSE)</f>
        <v>3</v>
      </c>
      <c r="L4" s="14">
        <v>0</v>
      </c>
      <c r="M4" s="14">
        <f>VLOOKUP(D4,baby!A3:AP49,42,TRUE)</f>
        <v>1</v>
      </c>
      <c r="N4" s="14">
        <v>0</v>
      </c>
      <c r="O4" s="14">
        <f>VLOOKUP(D4,baby!A3:CT49,53,FALSE)</f>
        <v>0</v>
      </c>
      <c r="P4" s="14">
        <v>0</v>
      </c>
      <c r="Q4" s="14">
        <f>VLOOKUP(D4,baby!A3:CT49,60)</f>
        <v>0</v>
      </c>
      <c r="R4" s="14">
        <v>0</v>
      </c>
      <c r="S4" s="14">
        <f>VLOOKUP(D4,baby!A3:CT49,72,FALSE)</f>
        <v>0</v>
      </c>
      <c r="T4" s="14">
        <v>0</v>
      </c>
      <c r="U4" s="14">
        <f>VLOOKUP(D4,baby!A3:CT49,80,FALSE)</f>
        <v>0</v>
      </c>
      <c r="V4" s="14">
        <v>0</v>
      </c>
      <c r="W4" s="14">
        <f>VLOOKUP(D4,baby!A3:CM49,91,FALSE)</f>
        <v>0</v>
      </c>
      <c r="X4" s="15">
        <v>0</v>
      </c>
    </row>
    <row r="5" spans="2:24" ht="21" customHeight="1" x14ac:dyDescent="0.15">
      <c r="B5" s="9">
        <f>IF(C5=C4,B4,COUNTA($B$3:B4)+1)</f>
        <v>1</v>
      </c>
      <c r="C5" s="10">
        <f t="shared" si="0"/>
        <v>10</v>
      </c>
      <c r="D5" s="16" t="s">
        <v>26</v>
      </c>
      <c r="E5" s="12" t="s">
        <v>24</v>
      </c>
      <c r="F5" s="13">
        <f t="shared" si="1"/>
        <v>10</v>
      </c>
      <c r="G5" s="14">
        <f t="shared" si="2"/>
        <v>0</v>
      </c>
      <c r="H5" s="13">
        <f>VLOOKUP(D5,baby!A3:CT49,12,FALSE)</f>
        <v>2</v>
      </c>
      <c r="I5" s="13">
        <f>VLOOKUP(D5,baby!A3:CT49,22,FALSE)</f>
        <v>4</v>
      </c>
      <c r="J5" s="14">
        <v>0</v>
      </c>
      <c r="K5" s="14">
        <f>VLOOKUP(D5,baby!A3:AG49,33,FALSE)</f>
        <v>3</v>
      </c>
      <c r="L5" s="14">
        <v>0</v>
      </c>
      <c r="M5" s="14">
        <f>VLOOKUP(D5,baby!A3:AP49,42,TRUE)</f>
        <v>1</v>
      </c>
      <c r="N5" s="14">
        <v>0</v>
      </c>
      <c r="O5" s="14">
        <f>VLOOKUP(D5,baby!A3:CT49,53,FALSE)</f>
        <v>0</v>
      </c>
      <c r="P5" s="14">
        <v>0</v>
      </c>
      <c r="Q5" s="14">
        <f>VLOOKUP(D5,baby!A3:CT49,60)</f>
        <v>0</v>
      </c>
      <c r="R5" s="14">
        <v>0</v>
      </c>
      <c r="S5" s="14">
        <f>VLOOKUP(D5,baby!A3:CT49,72,FALSE)</f>
        <v>0</v>
      </c>
      <c r="T5" s="14">
        <v>0</v>
      </c>
      <c r="U5" s="14">
        <f>VLOOKUP(D5,baby!A3:CT49,80,FALSE)</f>
        <v>0</v>
      </c>
      <c r="V5" s="14">
        <v>0</v>
      </c>
      <c r="W5" s="14">
        <f>VLOOKUP(D5,baby!A3:CM49,91,FALSE)</f>
        <v>0</v>
      </c>
      <c r="X5" s="15">
        <v>0</v>
      </c>
    </row>
    <row r="6" spans="2:24" ht="21" customHeight="1" x14ac:dyDescent="0.15">
      <c r="B6" s="9">
        <f>IF(C6=C5,B5,COUNTA($B$3:B5)+1)</f>
        <v>1</v>
      </c>
      <c r="C6" s="10">
        <f t="shared" si="0"/>
        <v>10</v>
      </c>
      <c r="D6" s="11" t="s">
        <v>27</v>
      </c>
      <c r="E6" s="12" t="s">
        <v>24</v>
      </c>
      <c r="F6" s="13">
        <f t="shared" si="1"/>
        <v>10</v>
      </c>
      <c r="G6" s="14">
        <f t="shared" si="2"/>
        <v>0</v>
      </c>
      <c r="H6" s="13">
        <f>VLOOKUP(D6,baby!A3:CT49,12,FALSE)</f>
        <v>2</v>
      </c>
      <c r="I6" s="13">
        <f>VLOOKUP(D6,baby!A3:CT49,22,FALSE)</f>
        <v>4</v>
      </c>
      <c r="J6" s="14">
        <v>0</v>
      </c>
      <c r="K6" s="14">
        <f>VLOOKUP(D6,baby!A3:AG49,33,FALSE)</f>
        <v>3</v>
      </c>
      <c r="L6" s="14">
        <v>0</v>
      </c>
      <c r="M6" s="14">
        <f>VLOOKUP(D6,baby!A3:AP49,42,TRUE)</f>
        <v>1</v>
      </c>
      <c r="N6" s="14">
        <v>0</v>
      </c>
      <c r="O6" s="14">
        <f>VLOOKUP(D6,baby!A3:CT49,53,FALSE)</f>
        <v>0</v>
      </c>
      <c r="P6" s="14">
        <v>0</v>
      </c>
      <c r="Q6" s="14">
        <f>VLOOKUP(D6,baby!A3:CT49,60)</f>
        <v>0</v>
      </c>
      <c r="R6" s="14">
        <v>0</v>
      </c>
      <c r="S6" s="14">
        <f>VLOOKUP(D6,baby!A3:CT49,72,FALSE)</f>
        <v>0</v>
      </c>
      <c r="T6" s="14">
        <v>0</v>
      </c>
      <c r="U6" s="14">
        <f>VLOOKUP(D6,baby!A3:CT49,80,FALSE)</f>
        <v>0</v>
      </c>
      <c r="V6" s="14">
        <v>0</v>
      </c>
      <c r="W6" s="14">
        <f>VLOOKUP(D6,baby!A3:CM49,91,FALSE)</f>
        <v>0</v>
      </c>
      <c r="X6" s="15">
        <v>0</v>
      </c>
    </row>
    <row r="7" spans="2:24" ht="21" customHeight="1" x14ac:dyDescent="0.15">
      <c r="B7" s="9">
        <f>IF(C7=C6,B6,COUNTA($B$3:B6)+1)</f>
        <v>5</v>
      </c>
      <c r="C7" s="10">
        <f t="shared" si="0"/>
        <v>9</v>
      </c>
      <c r="D7" s="11" t="s">
        <v>28</v>
      </c>
      <c r="E7" s="12" t="s">
        <v>24</v>
      </c>
      <c r="F7" s="13">
        <f t="shared" si="1"/>
        <v>9</v>
      </c>
      <c r="G7" s="14">
        <f t="shared" si="2"/>
        <v>0</v>
      </c>
      <c r="H7" s="13">
        <f>VLOOKUP(D7,baby!A3:CT49,12,FALSE)</f>
        <v>3</v>
      </c>
      <c r="I7" s="13">
        <f>VLOOKUP(D7,baby!A3:CT49,22,FALSE)</f>
        <v>3</v>
      </c>
      <c r="J7" s="14">
        <v>0</v>
      </c>
      <c r="K7" s="14">
        <f>VLOOKUP(D7,baby!A3:AG49,33,FALSE)</f>
        <v>3</v>
      </c>
      <c r="L7" s="14">
        <v>0</v>
      </c>
      <c r="M7" s="14">
        <f>VLOOKUP(D7,baby!A3:AP49,42,TRUE)</f>
        <v>0</v>
      </c>
      <c r="N7" s="14">
        <v>0</v>
      </c>
      <c r="O7" s="14">
        <f>VLOOKUP(D7,baby!A3:CT49,53,FALSE)</f>
        <v>0</v>
      </c>
      <c r="P7" s="14">
        <v>0</v>
      </c>
      <c r="Q7" s="14">
        <f>VLOOKUP(D7,baby!A3:CT49,60)</f>
        <v>0</v>
      </c>
      <c r="R7" s="14">
        <v>0</v>
      </c>
      <c r="S7" s="14">
        <f>VLOOKUP(D7,baby!A3:CT49,72,FALSE)</f>
        <v>0</v>
      </c>
      <c r="T7" s="14">
        <v>0</v>
      </c>
      <c r="U7" s="14">
        <f>VLOOKUP(D7,baby!A3:CT49,80,FALSE)</f>
        <v>0</v>
      </c>
      <c r="V7" s="14">
        <v>0</v>
      </c>
      <c r="W7" s="14">
        <f>VLOOKUP(D7,baby!A3:CM49,91,FALSE)</f>
        <v>0</v>
      </c>
      <c r="X7" s="15">
        <v>0</v>
      </c>
    </row>
    <row r="8" spans="2:24" ht="21" customHeight="1" x14ac:dyDescent="0.15">
      <c r="B8" s="9" t="e">
        <f>IF(C8=C7,B7,COUNTA($B$3:B7)+1)</f>
        <v>#N/A</v>
      </c>
      <c r="C8" s="10" t="e">
        <f t="shared" si="0"/>
        <v>#N/A</v>
      </c>
      <c r="D8" s="11" t="s">
        <v>29</v>
      </c>
      <c r="E8" s="12" t="s">
        <v>24</v>
      </c>
      <c r="F8" s="13" t="e">
        <f t="shared" si="1"/>
        <v>#N/A</v>
      </c>
      <c r="G8" s="14">
        <f t="shared" si="2"/>
        <v>0</v>
      </c>
      <c r="H8" s="13">
        <f>VLOOKUP(D8,baby!A3:CT49,12,FALSE)</f>
        <v>2</v>
      </c>
      <c r="I8" s="13">
        <f>VLOOKUP(D8,baby!A3:CT49,22,FALSE)</f>
        <v>4</v>
      </c>
      <c r="J8" s="14">
        <v>0</v>
      </c>
      <c r="K8" s="14">
        <f>VLOOKUP(D8,baby!A3:AG49,33,FALSE)</f>
        <v>2</v>
      </c>
      <c r="L8" s="14">
        <v>0</v>
      </c>
      <c r="M8" s="14" t="e">
        <f>VLOOKUP(D8,baby!A3:AP49,42,TRUE)</f>
        <v>#N/A</v>
      </c>
      <c r="N8" s="14">
        <v>0</v>
      </c>
      <c r="O8" s="14">
        <f>VLOOKUP(D8,baby!A3:CT49,53,FALSE)</f>
        <v>0</v>
      </c>
      <c r="P8" s="14">
        <v>0</v>
      </c>
      <c r="Q8" s="14" t="e">
        <f>VLOOKUP(D8,baby!A3:CT49,60)</f>
        <v>#N/A</v>
      </c>
      <c r="R8" s="14">
        <v>0</v>
      </c>
      <c r="S8" s="14">
        <f>VLOOKUP(D8,baby!A3:CT49,72,FALSE)</f>
        <v>0</v>
      </c>
      <c r="T8" s="14">
        <v>0</v>
      </c>
      <c r="U8" s="14">
        <f>VLOOKUP(D8,baby!A3:CT49,80,FALSE)</f>
        <v>0</v>
      </c>
      <c r="V8" s="14">
        <v>0</v>
      </c>
      <c r="W8" s="14">
        <f>VLOOKUP(D8,baby!A3:CM49,91,FALSE)</f>
        <v>0</v>
      </c>
      <c r="X8" s="15">
        <v>0</v>
      </c>
    </row>
    <row r="9" spans="2:24" ht="21" customHeight="1" x14ac:dyDescent="0.15">
      <c r="B9" s="9" t="e">
        <f>IF(C9=C8,B8,COUNTA($B$3:B8)+1)</f>
        <v>#N/A</v>
      </c>
      <c r="C9" s="10">
        <f t="shared" si="0"/>
        <v>9</v>
      </c>
      <c r="D9" s="11" t="s">
        <v>30</v>
      </c>
      <c r="E9" s="12" t="s">
        <v>24</v>
      </c>
      <c r="F9" s="13">
        <f t="shared" si="1"/>
        <v>9</v>
      </c>
      <c r="G9" s="14">
        <f t="shared" si="2"/>
        <v>0</v>
      </c>
      <c r="H9" s="13">
        <f>VLOOKUP(D9,baby!A3:CT49,12,FALSE)</f>
        <v>2</v>
      </c>
      <c r="I9" s="13">
        <f>VLOOKUP(D9,baby!A3:CT49,22,FALSE)</f>
        <v>4</v>
      </c>
      <c r="J9" s="14">
        <v>0</v>
      </c>
      <c r="K9" s="14">
        <f>VLOOKUP(D9,baby!A3:AG49,33,FALSE)</f>
        <v>2</v>
      </c>
      <c r="L9" s="14">
        <v>0</v>
      </c>
      <c r="M9" s="14">
        <f>VLOOKUP(D9,baby!A3:AP49,42,TRUE)</f>
        <v>1</v>
      </c>
      <c r="N9" s="14">
        <v>0</v>
      </c>
      <c r="O9" s="14">
        <f>VLOOKUP(D9,baby!A3:CT49,53,FALSE)</f>
        <v>0</v>
      </c>
      <c r="P9" s="14">
        <v>0</v>
      </c>
      <c r="Q9" s="14">
        <f>VLOOKUP(D9,baby!A3:CT49,60)</f>
        <v>0</v>
      </c>
      <c r="R9" s="14">
        <v>0</v>
      </c>
      <c r="S9" s="14">
        <f>VLOOKUP(D9,baby!A3:CT49,72,FALSE)</f>
        <v>0</v>
      </c>
      <c r="T9" s="14">
        <v>0</v>
      </c>
      <c r="U9" s="14">
        <f>VLOOKUP(D9,baby!A3:CT49,80,FALSE)</f>
        <v>0</v>
      </c>
      <c r="V9" s="14">
        <v>0</v>
      </c>
      <c r="W9" s="14">
        <f>VLOOKUP(D9,baby!A3:CM49,91,FALSE)</f>
        <v>0</v>
      </c>
      <c r="X9" s="15">
        <v>0</v>
      </c>
    </row>
    <row r="10" spans="2:24" ht="21" customHeight="1" x14ac:dyDescent="0.15">
      <c r="B10" s="9" t="e">
        <f>IF(C10=C9,B9,COUNTA($B$3:B9)+1)</f>
        <v>#N/A</v>
      </c>
      <c r="C10" s="10">
        <f t="shared" si="0"/>
        <v>9</v>
      </c>
      <c r="D10" s="16" t="s">
        <v>31</v>
      </c>
      <c r="E10" s="12" t="s">
        <v>24</v>
      </c>
      <c r="F10" s="13">
        <f t="shared" si="1"/>
        <v>9</v>
      </c>
      <c r="G10" s="14">
        <f t="shared" si="2"/>
        <v>0</v>
      </c>
      <c r="H10" s="13">
        <f>VLOOKUP(D10,baby!A3:CT49,12,FALSE)</f>
        <v>3</v>
      </c>
      <c r="I10" s="13">
        <f>VLOOKUP(D10,baby!A3:CT49,22,FALSE)</f>
        <v>3</v>
      </c>
      <c r="J10" s="14">
        <v>0</v>
      </c>
      <c r="K10" s="14">
        <f>VLOOKUP(D10,baby!A3:AG49,33,FALSE)</f>
        <v>2</v>
      </c>
      <c r="L10" s="14">
        <v>0</v>
      </c>
      <c r="M10" s="14">
        <f>VLOOKUP(D10,baby!A3:AP49,42,TRUE)</f>
        <v>1</v>
      </c>
      <c r="N10" s="14">
        <v>0</v>
      </c>
      <c r="O10" s="14">
        <f>VLOOKUP(D10,baby!A3:CT49,53,FALSE)</f>
        <v>0</v>
      </c>
      <c r="P10" s="14">
        <v>0</v>
      </c>
      <c r="Q10" s="14">
        <f>VLOOKUP(D10,baby!A3:CT49,60)</f>
        <v>0</v>
      </c>
      <c r="R10" s="14">
        <v>0</v>
      </c>
      <c r="S10" s="14">
        <f>VLOOKUP(D10,baby!A3:CT49,72,FALSE)</f>
        <v>0</v>
      </c>
      <c r="T10" s="14">
        <v>0</v>
      </c>
      <c r="U10" s="14">
        <f>VLOOKUP(D10,baby!A3:CT49,80,FALSE)</f>
        <v>0</v>
      </c>
      <c r="V10" s="14">
        <v>0</v>
      </c>
      <c r="W10" s="14">
        <f>VLOOKUP(D10,baby!A3:CM49,91,FALSE)</f>
        <v>0</v>
      </c>
      <c r="X10" s="15">
        <v>0</v>
      </c>
    </row>
    <row r="11" spans="2:24" ht="21" customHeight="1" x14ac:dyDescent="0.15">
      <c r="B11" s="9" t="e">
        <f>IF(C11=C10,B10,COUNTA($B$3:B10)+1)</f>
        <v>#N/A</v>
      </c>
      <c r="C11" s="10">
        <f t="shared" si="0"/>
        <v>9</v>
      </c>
      <c r="D11" s="11" t="s">
        <v>32</v>
      </c>
      <c r="E11" s="12" t="s">
        <v>24</v>
      </c>
      <c r="F11" s="13">
        <f t="shared" si="1"/>
        <v>9</v>
      </c>
      <c r="G11" s="14">
        <f t="shared" si="2"/>
        <v>0</v>
      </c>
      <c r="H11" s="13">
        <f>VLOOKUP(D11,baby!A3:CT49,12,FALSE)</f>
        <v>2</v>
      </c>
      <c r="I11" s="13">
        <f>VLOOKUP(D11,baby!A3:CT49,22,FALSE)</f>
        <v>4</v>
      </c>
      <c r="J11" s="14">
        <v>0</v>
      </c>
      <c r="K11" s="14">
        <f>VLOOKUP(D11,baby!A3:AG49,33,FALSE)</f>
        <v>2</v>
      </c>
      <c r="L11" s="14">
        <v>0</v>
      </c>
      <c r="M11" s="14">
        <f>VLOOKUP(D11,baby!A3:AP49,42,TRUE)</f>
        <v>1</v>
      </c>
      <c r="N11" s="14">
        <v>0</v>
      </c>
      <c r="O11" s="14">
        <f>VLOOKUP(D11,baby!A3:CT49,53,FALSE)</f>
        <v>0</v>
      </c>
      <c r="P11" s="14">
        <v>0</v>
      </c>
      <c r="Q11" s="14">
        <f>VLOOKUP(D11,baby!A3:CT49,60)</f>
        <v>0</v>
      </c>
      <c r="R11" s="14">
        <v>0</v>
      </c>
      <c r="S11" s="14">
        <f>VLOOKUP(D11,baby!A3:CT49,72,FALSE)</f>
        <v>0</v>
      </c>
      <c r="T11" s="14">
        <v>0</v>
      </c>
      <c r="U11" s="14">
        <f>VLOOKUP(D11,baby!A3:CT49,80,FALSE)</f>
        <v>0</v>
      </c>
      <c r="V11" s="14">
        <v>0</v>
      </c>
      <c r="W11" s="14">
        <f>VLOOKUP(D11,baby!A3:CM49,91,FALSE)</f>
        <v>0</v>
      </c>
      <c r="X11" s="15">
        <v>0</v>
      </c>
    </row>
    <row r="12" spans="2:24" ht="21" customHeight="1" x14ac:dyDescent="0.15">
      <c r="B12" s="9" t="e">
        <f>IF(C12=C11,B11,COUNTA($B$3:B11)+1)</f>
        <v>#N/A</v>
      </c>
      <c r="C12" s="10">
        <f t="shared" si="0"/>
        <v>9</v>
      </c>
      <c r="D12" s="11" t="s">
        <v>33</v>
      </c>
      <c r="E12" s="12" t="s">
        <v>24</v>
      </c>
      <c r="F12" s="13">
        <f t="shared" si="1"/>
        <v>9</v>
      </c>
      <c r="G12" s="14">
        <f t="shared" si="2"/>
        <v>0</v>
      </c>
      <c r="H12" s="13">
        <f>VLOOKUP(D12,baby!A3:CT49,12,FALSE)</f>
        <v>3</v>
      </c>
      <c r="I12" s="13">
        <f>VLOOKUP(D12,baby!A3:CT49,22,FALSE)</f>
        <v>3</v>
      </c>
      <c r="J12" s="14">
        <v>0</v>
      </c>
      <c r="K12" s="14">
        <f>VLOOKUP(D12,baby!A3:AG49,33,FALSE)</f>
        <v>2</v>
      </c>
      <c r="L12" s="14">
        <v>0</v>
      </c>
      <c r="M12" s="14">
        <f>VLOOKUP(D12,baby!A3:AP49,42,TRUE)</f>
        <v>1</v>
      </c>
      <c r="N12" s="14">
        <v>0</v>
      </c>
      <c r="O12" s="14">
        <f>VLOOKUP(D12,baby!A3:CT49,53,FALSE)</f>
        <v>0</v>
      </c>
      <c r="P12" s="14">
        <v>0</v>
      </c>
      <c r="Q12" s="14">
        <f>VLOOKUP(D12,baby!A3:CT49,60)</f>
        <v>0</v>
      </c>
      <c r="R12" s="14">
        <v>0</v>
      </c>
      <c r="S12" s="14">
        <f>VLOOKUP(D12,baby!A3:CT49,72,FALSE)</f>
        <v>0</v>
      </c>
      <c r="T12" s="14">
        <v>0</v>
      </c>
      <c r="U12" s="14">
        <f>VLOOKUP(D12,baby!A3:CT49,80,FALSE)</f>
        <v>0</v>
      </c>
      <c r="V12" s="14">
        <v>0</v>
      </c>
      <c r="W12" s="14">
        <f>VLOOKUP(D12,baby!A3:CM49,91,FALSE)</f>
        <v>0</v>
      </c>
      <c r="X12" s="15">
        <v>0</v>
      </c>
    </row>
    <row r="13" spans="2:24" ht="21" customHeight="1" x14ac:dyDescent="0.15">
      <c r="B13" s="9" t="e">
        <f>IF(C13=C12,B12,COUNTA($B$3:B12)+1)</f>
        <v>#N/A</v>
      </c>
      <c r="C13" s="10">
        <f t="shared" si="0"/>
        <v>9</v>
      </c>
      <c r="D13" s="11" t="s">
        <v>34</v>
      </c>
      <c r="E13" s="12" t="s">
        <v>24</v>
      </c>
      <c r="F13" s="13">
        <f t="shared" si="1"/>
        <v>9</v>
      </c>
      <c r="G13" s="14">
        <f t="shared" si="2"/>
        <v>0</v>
      </c>
      <c r="H13" s="13">
        <f>VLOOKUP(D13,baby!A3:CT49,12,FALSE)</f>
        <v>2</v>
      </c>
      <c r="I13" s="13">
        <f>VLOOKUP(D13,baby!A3:CT49,22,FALSE)</f>
        <v>4</v>
      </c>
      <c r="J13" s="14">
        <v>0</v>
      </c>
      <c r="K13" s="14">
        <f>VLOOKUP(D13,baby!A3:AG49,33,FALSE)</f>
        <v>2</v>
      </c>
      <c r="L13" s="14">
        <v>0</v>
      </c>
      <c r="M13" s="14">
        <f>VLOOKUP(D13,baby!A3:AP49,42,TRUE)</f>
        <v>1</v>
      </c>
      <c r="N13" s="14">
        <v>0</v>
      </c>
      <c r="O13" s="14">
        <f>VLOOKUP(D13,baby!A3:CT49,53,FALSE)</f>
        <v>0</v>
      </c>
      <c r="P13" s="14">
        <v>0</v>
      </c>
      <c r="Q13" s="14">
        <f>VLOOKUP(D13,baby!A3:CT49,60)</f>
        <v>0</v>
      </c>
      <c r="R13" s="14">
        <v>0</v>
      </c>
      <c r="S13" s="14">
        <f>VLOOKUP(D13,baby!A3:CT49,72,FALSE)</f>
        <v>0</v>
      </c>
      <c r="T13" s="14">
        <v>0</v>
      </c>
      <c r="U13" s="14">
        <f>VLOOKUP(D13,baby!A3:CT49,80,FALSE)</f>
        <v>0</v>
      </c>
      <c r="V13" s="14">
        <v>0</v>
      </c>
      <c r="W13" s="14">
        <f>VLOOKUP(D13,baby!A3:CM49,91,FALSE)</f>
        <v>0</v>
      </c>
      <c r="X13" s="15">
        <v>0</v>
      </c>
    </row>
    <row r="14" spans="2:24" ht="21" customHeight="1" x14ac:dyDescent="0.15">
      <c r="B14" s="9" t="e">
        <f>IF(C14=C13,B13,COUNTA($B$3:B13)+1)</f>
        <v>#N/A</v>
      </c>
      <c r="C14" s="10">
        <f t="shared" si="0"/>
        <v>9</v>
      </c>
      <c r="D14" s="11" t="s">
        <v>35</v>
      </c>
      <c r="E14" s="12" t="s">
        <v>24</v>
      </c>
      <c r="F14" s="13">
        <f t="shared" si="1"/>
        <v>9</v>
      </c>
      <c r="G14" s="14">
        <f t="shared" si="2"/>
        <v>0</v>
      </c>
      <c r="H14" s="13">
        <f>VLOOKUP(D14,baby!A3:CT49,12,FALSE)</f>
        <v>3</v>
      </c>
      <c r="I14" s="13">
        <f>VLOOKUP(D14,baby!A3:CT49,22,FALSE)</f>
        <v>3</v>
      </c>
      <c r="J14" s="14">
        <v>0</v>
      </c>
      <c r="K14" s="14">
        <f>VLOOKUP(D14,baby!A3:AG49,33,FALSE)</f>
        <v>3</v>
      </c>
      <c r="L14" s="14">
        <v>0</v>
      </c>
      <c r="M14" s="14">
        <f>VLOOKUP(D14,baby!A3:AP49,42,TRUE)</f>
        <v>0</v>
      </c>
      <c r="N14" s="14">
        <v>0</v>
      </c>
      <c r="O14" s="14">
        <f>VLOOKUP(D14,baby!A3:CT49,53,FALSE)</f>
        <v>0</v>
      </c>
      <c r="P14" s="14">
        <v>0</v>
      </c>
      <c r="Q14" s="14">
        <f>VLOOKUP(D14,baby!A3:CT49,60)</f>
        <v>0</v>
      </c>
      <c r="R14" s="14">
        <v>0</v>
      </c>
      <c r="S14" s="14">
        <f>VLOOKUP(D14,baby!A3:CT49,72,FALSE)</f>
        <v>0</v>
      </c>
      <c r="T14" s="14">
        <v>0</v>
      </c>
      <c r="U14" s="14">
        <f>VLOOKUP(D14,baby!A3:CT49,80,FALSE)</f>
        <v>0</v>
      </c>
      <c r="V14" s="14">
        <v>0</v>
      </c>
      <c r="W14" s="14">
        <f>VLOOKUP(D14,baby!A3:CM49,91,FALSE)</f>
        <v>0</v>
      </c>
      <c r="X14" s="15">
        <v>0</v>
      </c>
    </row>
    <row r="15" spans="2:24" ht="21" customHeight="1" x14ac:dyDescent="0.15">
      <c r="B15" s="9" t="e">
        <f>IF(C15=C14,B14,COUNTA($B$3:B14)+1)</f>
        <v>#N/A</v>
      </c>
      <c r="C15" s="10">
        <f t="shared" si="0"/>
        <v>9</v>
      </c>
      <c r="D15" s="11" t="s">
        <v>36</v>
      </c>
      <c r="E15" s="12" t="s">
        <v>24</v>
      </c>
      <c r="F15" s="13">
        <f t="shared" si="1"/>
        <v>9</v>
      </c>
      <c r="G15" s="14">
        <f t="shared" si="2"/>
        <v>0</v>
      </c>
      <c r="H15" s="13">
        <f>VLOOKUP(D15,baby!A3:CT49,12,FALSE)</f>
        <v>3</v>
      </c>
      <c r="I15" s="13">
        <f>VLOOKUP(D15,baby!A3:CT49,22,FALSE)</f>
        <v>3</v>
      </c>
      <c r="J15" s="14">
        <v>0</v>
      </c>
      <c r="K15" s="14">
        <f>VLOOKUP(D15,baby!A3:AG49,33,FALSE)</f>
        <v>2</v>
      </c>
      <c r="L15" s="14">
        <v>0</v>
      </c>
      <c r="M15" s="14">
        <f>VLOOKUP(D15,baby!A3:AP49,42,TRUE)</f>
        <v>1</v>
      </c>
      <c r="N15" s="14">
        <v>0</v>
      </c>
      <c r="O15" s="14">
        <f>VLOOKUP(D15,baby!A3:CT49,53,FALSE)</f>
        <v>0</v>
      </c>
      <c r="P15" s="14">
        <v>0</v>
      </c>
      <c r="Q15" s="14">
        <f>VLOOKUP(D15,baby!A3:CT49,60)</f>
        <v>0</v>
      </c>
      <c r="R15" s="14">
        <v>0</v>
      </c>
      <c r="S15" s="14">
        <f>VLOOKUP(D15,baby!A3:CT49,72,FALSE)</f>
        <v>0</v>
      </c>
      <c r="T15" s="14">
        <v>0</v>
      </c>
      <c r="U15" s="14">
        <f>VLOOKUP(D15,baby!A3:CT49,80,FALSE)</f>
        <v>0</v>
      </c>
      <c r="V15" s="14">
        <v>0</v>
      </c>
      <c r="W15" s="14">
        <f>VLOOKUP(D15,baby!A3:CM49,91,FALSE)</f>
        <v>0</v>
      </c>
      <c r="X15" s="15">
        <v>0</v>
      </c>
    </row>
    <row r="16" spans="2:24" ht="21" customHeight="1" x14ac:dyDescent="0.15">
      <c r="B16" s="9" t="e">
        <f>IF(C16=C15,B15,COUNTA($B$3:B15)+1)</f>
        <v>#N/A</v>
      </c>
      <c r="C16" s="10">
        <f t="shared" si="0"/>
        <v>9</v>
      </c>
      <c r="D16" s="16" t="s">
        <v>37</v>
      </c>
      <c r="E16" s="12" t="s">
        <v>24</v>
      </c>
      <c r="F16" s="13">
        <f t="shared" si="1"/>
        <v>9</v>
      </c>
      <c r="G16" s="14">
        <f t="shared" si="2"/>
        <v>0</v>
      </c>
      <c r="H16" s="13">
        <f>VLOOKUP(D16,baby!A3:CT49,12,FALSE)</f>
        <v>2</v>
      </c>
      <c r="I16" s="13">
        <f>VLOOKUP(D16,baby!A3:CT49,22,FALSE)</f>
        <v>4</v>
      </c>
      <c r="J16" s="14">
        <v>0</v>
      </c>
      <c r="K16" s="14">
        <f>VLOOKUP(D16,baby!A3:AG49,33,FALSE)</f>
        <v>2</v>
      </c>
      <c r="L16" s="14">
        <v>0</v>
      </c>
      <c r="M16" s="14">
        <f>VLOOKUP(D16,baby!A3:AP49,42,TRUE)</f>
        <v>1</v>
      </c>
      <c r="N16" s="14">
        <v>0</v>
      </c>
      <c r="O16" s="14">
        <f>VLOOKUP(D16,baby!A3:CT49,53,FALSE)</f>
        <v>0</v>
      </c>
      <c r="P16" s="14">
        <v>0</v>
      </c>
      <c r="Q16" s="14">
        <f>VLOOKUP(D16,baby!A3:CT49,60)</f>
        <v>0</v>
      </c>
      <c r="R16" s="14">
        <v>0</v>
      </c>
      <c r="S16" s="14">
        <f>VLOOKUP(D16,baby!A3:CT49,72,FALSE)</f>
        <v>0</v>
      </c>
      <c r="T16" s="14">
        <v>0</v>
      </c>
      <c r="U16" s="14">
        <f>VLOOKUP(D16,baby!A3:CT49,80,FALSE)</f>
        <v>0</v>
      </c>
      <c r="V16" s="14">
        <v>0</v>
      </c>
      <c r="W16" s="14">
        <f>VLOOKUP(D16,baby!A3:CM49,91,FALSE)</f>
        <v>0</v>
      </c>
      <c r="X16" s="15">
        <v>0</v>
      </c>
    </row>
    <row r="17" spans="2:24" ht="21" customHeight="1" x14ac:dyDescent="0.15">
      <c r="B17" s="9" t="e">
        <f>IF(C17=C16,B16,COUNTA($B$3:B16)+1)</f>
        <v>#N/A</v>
      </c>
      <c r="C17" s="10">
        <f t="shared" si="0"/>
        <v>9</v>
      </c>
      <c r="D17" s="11" t="s">
        <v>38</v>
      </c>
      <c r="E17" s="12" t="s">
        <v>24</v>
      </c>
      <c r="F17" s="13">
        <f t="shared" si="1"/>
        <v>9</v>
      </c>
      <c r="G17" s="14">
        <f t="shared" si="2"/>
        <v>0</v>
      </c>
      <c r="H17" s="13">
        <f>VLOOKUP(D17,baby!A3:CT49,12,FALSE)</f>
        <v>2</v>
      </c>
      <c r="I17" s="13">
        <f>VLOOKUP(D17,baby!A3:CT49,22,FALSE)</f>
        <v>4</v>
      </c>
      <c r="J17" s="14">
        <v>0</v>
      </c>
      <c r="K17" s="14">
        <f>VLOOKUP(D17,baby!A3:AG49,33,FALSE)</f>
        <v>3</v>
      </c>
      <c r="L17" s="14">
        <v>0</v>
      </c>
      <c r="M17" s="14">
        <f>VLOOKUP(D17,baby!A3:AP49,42,TRUE)</f>
        <v>0</v>
      </c>
      <c r="N17" s="14">
        <v>0</v>
      </c>
      <c r="O17" s="14">
        <f>VLOOKUP(D17,baby!A3:CT49,53,FALSE)</f>
        <v>0</v>
      </c>
      <c r="P17" s="14">
        <v>0</v>
      </c>
      <c r="Q17" s="14">
        <f>VLOOKUP(D17,baby!A3:CT49,60)</f>
        <v>0</v>
      </c>
      <c r="R17" s="14">
        <v>0</v>
      </c>
      <c r="S17" s="14">
        <f>VLOOKUP(D17,baby!A3:CT49,72,FALSE)</f>
        <v>0</v>
      </c>
      <c r="T17" s="14">
        <v>0</v>
      </c>
      <c r="U17" s="14">
        <f>VLOOKUP(D17,baby!A3:CT49,80,FALSE)</f>
        <v>0</v>
      </c>
      <c r="V17" s="14">
        <v>0</v>
      </c>
      <c r="W17" s="14">
        <f>VLOOKUP(D17,baby!A3:CM49,91,FALSE)</f>
        <v>0</v>
      </c>
      <c r="X17" s="15">
        <v>0</v>
      </c>
    </row>
    <row r="18" spans="2:24" ht="21" customHeight="1" x14ac:dyDescent="0.15">
      <c r="B18" s="9" t="e">
        <f>IF(C18=C17,B17,COUNTA($B$3:B17)+1)</f>
        <v>#N/A</v>
      </c>
      <c r="C18" s="10">
        <f t="shared" si="0"/>
        <v>9</v>
      </c>
      <c r="D18" s="11" t="s">
        <v>39</v>
      </c>
      <c r="E18" s="12" t="s">
        <v>24</v>
      </c>
      <c r="F18" s="13">
        <f t="shared" si="1"/>
        <v>9</v>
      </c>
      <c r="G18" s="14">
        <f t="shared" si="2"/>
        <v>0</v>
      </c>
      <c r="H18" s="13">
        <f>VLOOKUP(D18,baby!A3:CT49,12,FALSE)</f>
        <v>2</v>
      </c>
      <c r="I18" s="13">
        <f>VLOOKUP(D18,baby!A3:CT49,22,FALSE)</f>
        <v>4</v>
      </c>
      <c r="J18" s="14">
        <v>0</v>
      </c>
      <c r="K18" s="14">
        <f>VLOOKUP(D18,baby!A3:AG49,33,FALSE)</f>
        <v>2</v>
      </c>
      <c r="L18" s="14">
        <v>0</v>
      </c>
      <c r="M18" s="14">
        <f>VLOOKUP(D18,baby!A3:AP49,42,TRUE)</f>
        <v>1</v>
      </c>
      <c r="N18" s="14">
        <v>0</v>
      </c>
      <c r="O18" s="14">
        <f>VLOOKUP(D18,baby!A3:CT49,53,FALSE)</f>
        <v>0</v>
      </c>
      <c r="P18" s="14">
        <v>0</v>
      </c>
      <c r="Q18" s="14">
        <f>VLOOKUP(D18,baby!A3:CT49,60)</f>
        <v>0</v>
      </c>
      <c r="R18" s="14">
        <v>0</v>
      </c>
      <c r="S18" s="14">
        <f>VLOOKUP(D18,baby!A3:CT49,72,FALSE)</f>
        <v>0</v>
      </c>
      <c r="T18" s="14">
        <v>0</v>
      </c>
      <c r="U18" s="14">
        <f>VLOOKUP(D18,baby!A3:CT49,80,FALSE)</f>
        <v>0</v>
      </c>
      <c r="V18" s="14">
        <v>0</v>
      </c>
      <c r="W18" s="14">
        <f>VLOOKUP(D18,baby!A3:CM49,91,FALSE)</f>
        <v>0</v>
      </c>
      <c r="X18" s="15">
        <v>0</v>
      </c>
    </row>
    <row r="19" spans="2:24" ht="21" customHeight="1" x14ac:dyDescent="0.15">
      <c r="B19" s="9" t="e">
        <f>IF(C19=C18,B18,COUNTA($B$3:B18)+1)</f>
        <v>#N/A</v>
      </c>
      <c r="C19" s="10">
        <f t="shared" si="0"/>
        <v>9</v>
      </c>
      <c r="D19" s="11" t="s">
        <v>40</v>
      </c>
      <c r="E19" s="12" t="s">
        <v>24</v>
      </c>
      <c r="F19" s="13">
        <f t="shared" si="1"/>
        <v>9</v>
      </c>
      <c r="G19" s="14">
        <f t="shared" si="2"/>
        <v>0</v>
      </c>
      <c r="H19" s="13">
        <f>VLOOKUP(D19,baby!A3:CT49,12,FALSE)</f>
        <v>2</v>
      </c>
      <c r="I19" s="13">
        <f>VLOOKUP(D19,baby!A3:CT49,22,FALSE)</f>
        <v>4</v>
      </c>
      <c r="J19" s="14">
        <v>0</v>
      </c>
      <c r="K19" s="14">
        <f>VLOOKUP(D19,baby!A3:AG49,33,FALSE)</f>
        <v>3</v>
      </c>
      <c r="L19" s="14">
        <v>0</v>
      </c>
      <c r="M19" s="14">
        <f>VLOOKUP(D19,baby!A3:AP49,42,TRUE)</f>
        <v>0</v>
      </c>
      <c r="N19" s="14">
        <v>0</v>
      </c>
      <c r="O19" s="14">
        <f>VLOOKUP(D19,baby!A3:CT49,53,FALSE)</f>
        <v>0</v>
      </c>
      <c r="P19" s="14">
        <v>0</v>
      </c>
      <c r="Q19" s="14">
        <f>VLOOKUP(D19,baby!A3:CT49,60)</f>
        <v>0</v>
      </c>
      <c r="R19" s="14">
        <v>0</v>
      </c>
      <c r="S19" s="14">
        <f>VLOOKUP(D19,baby!A3:CT49,72,FALSE)</f>
        <v>0</v>
      </c>
      <c r="T19" s="14">
        <v>0</v>
      </c>
      <c r="U19" s="14">
        <f>VLOOKUP(D19,baby!A3:CT49,80,FALSE)</f>
        <v>0</v>
      </c>
      <c r="V19" s="14">
        <v>0</v>
      </c>
      <c r="W19" s="14">
        <f>VLOOKUP(D19,baby!A3:CM49,91,FALSE)</f>
        <v>0</v>
      </c>
      <c r="X19" s="15">
        <v>0</v>
      </c>
    </row>
    <row r="20" spans="2:24" ht="21" customHeight="1" x14ac:dyDescent="0.15">
      <c r="B20" s="9" t="e">
        <f>IF(C20=C19,B19,COUNTA($B$3:B19)+1)</f>
        <v>#N/A</v>
      </c>
      <c r="C20" s="10">
        <f t="shared" si="0"/>
        <v>9</v>
      </c>
      <c r="D20" s="11" t="s">
        <v>41</v>
      </c>
      <c r="E20" s="12" t="s">
        <v>24</v>
      </c>
      <c r="F20" s="13">
        <f t="shared" si="1"/>
        <v>9</v>
      </c>
      <c r="G20" s="14">
        <f t="shared" si="2"/>
        <v>0</v>
      </c>
      <c r="H20" s="13">
        <f>VLOOKUP(D20,baby!A3:CT49,12,FALSE)</f>
        <v>2</v>
      </c>
      <c r="I20" s="13">
        <f>VLOOKUP(D20,baby!A3:CT49,22,FALSE)</f>
        <v>3</v>
      </c>
      <c r="J20" s="14">
        <v>0</v>
      </c>
      <c r="K20" s="14">
        <f>VLOOKUP(D20,baby!A3:AG49,33,FALSE)</f>
        <v>3</v>
      </c>
      <c r="L20" s="14">
        <v>0</v>
      </c>
      <c r="M20" s="14">
        <f>VLOOKUP(D20,baby!A3:AP49,42,TRUE)</f>
        <v>1</v>
      </c>
      <c r="N20" s="14">
        <v>0</v>
      </c>
      <c r="O20" s="14">
        <f>VLOOKUP(D20,baby!A3:CT49,53,FALSE)</f>
        <v>0</v>
      </c>
      <c r="P20" s="14">
        <v>0</v>
      </c>
      <c r="Q20" s="14">
        <f>VLOOKUP(D20,baby!A3:CT49,60)</f>
        <v>0</v>
      </c>
      <c r="R20" s="14">
        <v>0</v>
      </c>
      <c r="S20" s="14">
        <f>VLOOKUP(D20,baby!A3:CT49,72,FALSE)</f>
        <v>0</v>
      </c>
      <c r="T20" s="14">
        <v>0</v>
      </c>
      <c r="U20" s="14">
        <f>VLOOKUP(D20,baby!A3:CT49,80,FALSE)</f>
        <v>0</v>
      </c>
      <c r="V20" s="14">
        <v>0</v>
      </c>
      <c r="W20" s="14">
        <f>VLOOKUP(D20,baby!A3:CM49,91,FALSE)</f>
        <v>0</v>
      </c>
      <c r="X20" s="15">
        <v>0</v>
      </c>
    </row>
    <row r="21" spans="2:24" ht="21" customHeight="1" x14ac:dyDescent="0.15">
      <c r="B21" s="9" t="e">
        <f>IF(C21=C20,B20,COUNTA($B$3:B20)+1)</f>
        <v>#N/A</v>
      </c>
      <c r="C21" s="10">
        <f t="shared" si="0"/>
        <v>9</v>
      </c>
      <c r="D21" s="11" t="s">
        <v>42</v>
      </c>
      <c r="E21" s="12" t="s">
        <v>24</v>
      </c>
      <c r="F21" s="13">
        <f t="shared" si="1"/>
        <v>9</v>
      </c>
      <c r="G21" s="14">
        <f t="shared" si="2"/>
        <v>0</v>
      </c>
      <c r="H21" s="13">
        <f>VLOOKUP(D21,baby!A3:CT49,12,FALSE)</f>
        <v>2</v>
      </c>
      <c r="I21" s="13">
        <f>VLOOKUP(D21,baby!A3:CT49,22,FALSE)</f>
        <v>3</v>
      </c>
      <c r="J21" s="14">
        <v>0</v>
      </c>
      <c r="K21" s="14">
        <f>VLOOKUP(D21,baby!A3:AG49,33,FALSE)</f>
        <v>3</v>
      </c>
      <c r="L21" s="14">
        <v>0</v>
      </c>
      <c r="M21" s="14">
        <f>VLOOKUP(D21,baby!A3:AP49,42,TRUE)</f>
        <v>1</v>
      </c>
      <c r="N21" s="14">
        <v>0</v>
      </c>
      <c r="O21" s="14">
        <f>VLOOKUP(D21,baby!A3:CT49,53,FALSE)</f>
        <v>0</v>
      </c>
      <c r="P21" s="14">
        <v>0</v>
      </c>
      <c r="Q21" s="14">
        <f>VLOOKUP(D21,baby!A3:CT49,60)</f>
        <v>0</v>
      </c>
      <c r="R21" s="14">
        <v>0</v>
      </c>
      <c r="S21" s="14">
        <f>VLOOKUP(D21,baby!A3:CT49,72,FALSE)</f>
        <v>0</v>
      </c>
      <c r="T21" s="14">
        <v>0</v>
      </c>
      <c r="U21" s="14">
        <f>VLOOKUP(D21,baby!A3:CT49,80,FALSE)</f>
        <v>0</v>
      </c>
      <c r="V21" s="14">
        <v>0</v>
      </c>
      <c r="W21" s="14">
        <f>VLOOKUP(D21,baby!A3:CM49,91,FALSE)</f>
        <v>0</v>
      </c>
      <c r="X21" s="15">
        <v>0</v>
      </c>
    </row>
    <row r="22" spans="2:24" ht="21" customHeight="1" x14ac:dyDescent="0.15">
      <c r="B22" s="9" t="e">
        <f>IF(C22=C21,B21,COUNTA($B$3:B21)+1)</f>
        <v>#N/A</v>
      </c>
      <c r="C22" s="10">
        <f t="shared" si="0"/>
        <v>9</v>
      </c>
      <c r="D22" s="11" t="s">
        <v>43</v>
      </c>
      <c r="E22" s="12" t="s">
        <v>24</v>
      </c>
      <c r="F22" s="13">
        <f t="shared" si="1"/>
        <v>9</v>
      </c>
      <c r="G22" s="14">
        <f t="shared" si="2"/>
        <v>0</v>
      </c>
      <c r="H22" s="13">
        <f>VLOOKUP(D22,baby!A3:CT49,12,FALSE)</f>
        <v>2</v>
      </c>
      <c r="I22" s="13">
        <f>VLOOKUP(D22,baby!A3:CT49,22,FALSE)</f>
        <v>3</v>
      </c>
      <c r="J22" s="14">
        <v>0</v>
      </c>
      <c r="K22" s="14">
        <f>VLOOKUP(D22,baby!A3:AG49,33,FALSE)</f>
        <v>3</v>
      </c>
      <c r="L22" s="14">
        <v>0</v>
      </c>
      <c r="M22" s="14">
        <f>VLOOKUP(D22,baby!A3:AP49,42,TRUE)</f>
        <v>1</v>
      </c>
      <c r="N22" s="14">
        <v>0</v>
      </c>
      <c r="O22" s="14">
        <f>VLOOKUP(D22,baby!A3:CT49,53,FALSE)</f>
        <v>0</v>
      </c>
      <c r="P22" s="14">
        <v>0</v>
      </c>
      <c r="Q22" s="14">
        <f>VLOOKUP(D22,baby!A3:CT49,60)</f>
        <v>0</v>
      </c>
      <c r="R22" s="14">
        <v>0</v>
      </c>
      <c r="S22" s="14">
        <f>VLOOKUP(D22,baby!A3:CT49,72,FALSE)</f>
        <v>0</v>
      </c>
      <c r="T22" s="14">
        <v>0</v>
      </c>
      <c r="U22" s="14">
        <f>VLOOKUP(D22,baby!A3:CT49,80,FALSE)</f>
        <v>0</v>
      </c>
      <c r="V22" s="14">
        <v>0</v>
      </c>
      <c r="W22" s="14">
        <f>VLOOKUP(D22,baby!A3:CM49,91,FALSE)</f>
        <v>0</v>
      </c>
      <c r="X22" s="15">
        <v>0</v>
      </c>
    </row>
    <row r="23" spans="2:24" ht="21" customHeight="1" x14ac:dyDescent="0.15">
      <c r="B23" s="9">
        <f>IF(C23=C22,B22,COUNTA($B$3:B22)+1)</f>
        <v>21</v>
      </c>
      <c r="C23" s="10">
        <f t="shared" si="0"/>
        <v>8</v>
      </c>
      <c r="D23" s="17" t="s">
        <v>44</v>
      </c>
      <c r="E23" s="12" t="s">
        <v>24</v>
      </c>
      <c r="F23" s="13">
        <f t="shared" si="1"/>
        <v>8</v>
      </c>
      <c r="G23" s="14">
        <f t="shared" si="2"/>
        <v>0</v>
      </c>
      <c r="H23" s="13">
        <f>VLOOKUP(D23,baby!A3:CT49,12,FALSE)</f>
        <v>3</v>
      </c>
      <c r="I23" s="13">
        <f>VLOOKUP(D23,baby!A3:CT49,22,FALSE)</f>
        <v>3</v>
      </c>
      <c r="J23" s="14">
        <v>0</v>
      </c>
      <c r="K23" s="14">
        <f>VLOOKUP(D23,baby!A3:AG49,33,FALSE)</f>
        <v>1</v>
      </c>
      <c r="L23" s="14">
        <v>0</v>
      </c>
      <c r="M23" s="14">
        <f>VLOOKUP(D23,baby!A3:AP49,42,TRUE)</f>
        <v>1</v>
      </c>
      <c r="N23" s="14">
        <v>0</v>
      </c>
      <c r="O23" s="14">
        <f>VLOOKUP(D23,baby!A3:CT49,53,FALSE)</f>
        <v>0</v>
      </c>
      <c r="P23" s="14">
        <v>0</v>
      </c>
      <c r="Q23" s="14">
        <f>VLOOKUP(D23,baby!A3:CT49,60)</f>
        <v>0</v>
      </c>
      <c r="R23" s="14">
        <v>0</v>
      </c>
      <c r="S23" s="14">
        <f>VLOOKUP(D23,baby!A3:CT49,72,FALSE)</f>
        <v>0</v>
      </c>
      <c r="T23" s="14">
        <v>0</v>
      </c>
      <c r="U23" s="14">
        <f>VLOOKUP(D23,baby!A3:CT49,80,FALSE)</f>
        <v>0</v>
      </c>
      <c r="V23" s="14">
        <v>0</v>
      </c>
      <c r="W23" s="14">
        <f>VLOOKUP(D23,baby!A3:CM49,91,FALSE)</f>
        <v>0</v>
      </c>
      <c r="X23" s="15">
        <v>0</v>
      </c>
    </row>
    <row r="24" spans="2:24" ht="21" customHeight="1" x14ac:dyDescent="0.15">
      <c r="B24" s="9">
        <f>IF(C24=C23,B23,COUNTA($B$3:B23)+1)</f>
        <v>21</v>
      </c>
      <c r="C24" s="10">
        <f t="shared" si="0"/>
        <v>8</v>
      </c>
      <c r="D24" s="18" t="s">
        <v>45</v>
      </c>
      <c r="E24" s="12" t="s">
        <v>24</v>
      </c>
      <c r="F24" s="13">
        <f t="shared" si="1"/>
        <v>8</v>
      </c>
      <c r="G24" s="14">
        <f t="shared" si="2"/>
        <v>0</v>
      </c>
      <c r="H24" s="13">
        <f>VLOOKUP(D24,baby!A3:CT49,12,FALSE)</f>
        <v>2</v>
      </c>
      <c r="I24" s="13">
        <f>VLOOKUP(D24,baby!A3:CT49,22,FALSE)</f>
        <v>4</v>
      </c>
      <c r="J24" s="14">
        <v>0</v>
      </c>
      <c r="K24" s="14">
        <f>VLOOKUP(D24,baby!A3:AG49,33,FALSE)</f>
        <v>2</v>
      </c>
      <c r="L24" s="14">
        <v>0</v>
      </c>
      <c r="M24" s="14">
        <f>VLOOKUP(D24,baby!A3:AP49,42,TRUE)</f>
        <v>0</v>
      </c>
      <c r="N24" s="14">
        <v>0</v>
      </c>
      <c r="O24" s="14">
        <f>VLOOKUP(D24,baby!A3:CT49,53,FALSE)</f>
        <v>0</v>
      </c>
      <c r="P24" s="14">
        <v>0</v>
      </c>
      <c r="Q24" s="14">
        <f>VLOOKUP(D24,baby!A3:CT49,60)</f>
        <v>0</v>
      </c>
      <c r="R24" s="14">
        <v>0</v>
      </c>
      <c r="S24" s="14">
        <f>VLOOKUP(D24,baby!A3:CT49,72,FALSE)</f>
        <v>0</v>
      </c>
      <c r="T24" s="14">
        <v>0</v>
      </c>
      <c r="U24" s="14">
        <f>VLOOKUP(D24,baby!A3:CT49,80,FALSE)</f>
        <v>0</v>
      </c>
      <c r="V24" s="14">
        <v>0</v>
      </c>
      <c r="W24" s="14">
        <f>VLOOKUP(D24,baby!A3:CM49,91,FALSE)</f>
        <v>0</v>
      </c>
      <c r="X24" s="15">
        <v>0</v>
      </c>
    </row>
    <row r="25" spans="2:24" ht="21" customHeight="1" x14ac:dyDescent="0.15">
      <c r="B25" s="9">
        <f>IF(C25=C24,B24,COUNTA($B$3:B24)+1)</f>
        <v>21</v>
      </c>
      <c r="C25" s="10">
        <f t="shared" si="0"/>
        <v>8</v>
      </c>
      <c r="D25" s="17" t="s">
        <v>46</v>
      </c>
      <c r="E25" s="12" t="s">
        <v>24</v>
      </c>
      <c r="F25" s="13">
        <f t="shared" si="1"/>
        <v>8</v>
      </c>
      <c r="G25" s="14">
        <f t="shared" si="2"/>
        <v>0</v>
      </c>
      <c r="H25" s="13">
        <f>VLOOKUP(D25,baby!A3:CT49,12,FALSE)</f>
        <v>2</v>
      </c>
      <c r="I25" s="13">
        <f>VLOOKUP(D25,baby!A3:CT49,22,FALSE)</f>
        <v>4</v>
      </c>
      <c r="J25" s="14">
        <v>0</v>
      </c>
      <c r="K25" s="14">
        <f>VLOOKUP(D25,baby!A3:AG49,33,FALSE)</f>
        <v>2</v>
      </c>
      <c r="L25" s="14">
        <v>0</v>
      </c>
      <c r="M25" s="14">
        <f>VLOOKUP(D25,baby!A3:AP49,42,TRUE)</f>
        <v>0</v>
      </c>
      <c r="N25" s="14">
        <v>0</v>
      </c>
      <c r="O25" s="14">
        <f>VLOOKUP(D25,baby!A3:CT49,53,FALSE)</f>
        <v>0</v>
      </c>
      <c r="P25" s="14">
        <v>0</v>
      </c>
      <c r="Q25" s="14">
        <f>VLOOKUP(D25,baby!A3:CT49,60)</f>
        <v>0</v>
      </c>
      <c r="R25" s="14">
        <v>0</v>
      </c>
      <c r="S25" s="14">
        <f>VLOOKUP(D25,baby!A3:CT49,72,FALSE)</f>
        <v>0</v>
      </c>
      <c r="T25" s="14">
        <v>0</v>
      </c>
      <c r="U25" s="14">
        <f>VLOOKUP(D25,baby!A3:CT49,80,FALSE)</f>
        <v>0</v>
      </c>
      <c r="V25" s="14">
        <v>0</v>
      </c>
      <c r="W25" s="14">
        <f>VLOOKUP(D25,baby!A3:CM49,91,FALSE)</f>
        <v>0</v>
      </c>
      <c r="X25" s="15">
        <v>0</v>
      </c>
    </row>
    <row r="26" spans="2:24" ht="21" customHeight="1" x14ac:dyDescent="0.15">
      <c r="B26" s="9">
        <f>IF(C26=C25,B25,COUNTA($B$3:B25)+1)</f>
        <v>21</v>
      </c>
      <c r="C26" s="10">
        <f t="shared" si="0"/>
        <v>8</v>
      </c>
      <c r="D26" s="18" t="s">
        <v>47</v>
      </c>
      <c r="E26" s="12" t="s">
        <v>24</v>
      </c>
      <c r="F26" s="13">
        <f t="shared" si="1"/>
        <v>8</v>
      </c>
      <c r="G26" s="14">
        <f t="shared" si="2"/>
        <v>0</v>
      </c>
      <c r="H26" s="13">
        <f>VLOOKUP(D26,baby!A3:CT49,12,FALSE)</f>
        <v>2</v>
      </c>
      <c r="I26" s="13">
        <f>VLOOKUP(D26,baby!A3:CT49,22,FALSE)</f>
        <v>4</v>
      </c>
      <c r="J26" s="14">
        <v>0</v>
      </c>
      <c r="K26" s="14">
        <f>VLOOKUP(D26,baby!A3:AG49,33,FALSE)</f>
        <v>1</v>
      </c>
      <c r="L26" s="14">
        <v>0</v>
      </c>
      <c r="M26" s="14">
        <f>VLOOKUP(D26,baby!A3:AP49,42,TRUE)</f>
        <v>1</v>
      </c>
      <c r="N26" s="14">
        <v>0</v>
      </c>
      <c r="O26" s="14">
        <f>VLOOKUP(D26,baby!A3:CT49,53,FALSE)</f>
        <v>0</v>
      </c>
      <c r="P26" s="14">
        <v>0</v>
      </c>
      <c r="Q26" s="14">
        <f>VLOOKUP(D26,baby!A3:CT49,60)</f>
        <v>0</v>
      </c>
      <c r="R26" s="14">
        <v>0</v>
      </c>
      <c r="S26" s="14">
        <f>VLOOKUP(D26,baby!A3:CT49,72,FALSE)</f>
        <v>0</v>
      </c>
      <c r="T26" s="14">
        <v>0</v>
      </c>
      <c r="U26" s="14">
        <f>VLOOKUP(D26,baby!A3:CT49,80,FALSE)</f>
        <v>0</v>
      </c>
      <c r="V26" s="14">
        <v>0</v>
      </c>
      <c r="W26" s="14">
        <f>VLOOKUP(D26,baby!A3:CM49,91,FALSE)</f>
        <v>0</v>
      </c>
      <c r="X26" s="15">
        <v>0</v>
      </c>
    </row>
    <row r="27" spans="2:24" ht="21" customHeight="1" x14ac:dyDescent="0.15">
      <c r="B27" s="9">
        <f>IF(C27=C26,B26,COUNTA($B$3:B26)+1)</f>
        <v>21</v>
      </c>
      <c r="C27" s="10">
        <f t="shared" si="0"/>
        <v>8</v>
      </c>
      <c r="D27" s="17" t="s">
        <v>48</v>
      </c>
      <c r="E27" s="12" t="s">
        <v>24</v>
      </c>
      <c r="F27" s="13">
        <f t="shared" si="1"/>
        <v>8</v>
      </c>
      <c r="G27" s="14">
        <f t="shared" si="2"/>
        <v>0</v>
      </c>
      <c r="H27" s="13">
        <f>VLOOKUP(D27,baby!A3:CT49,12,FALSE)</f>
        <v>2</v>
      </c>
      <c r="I27" s="13">
        <f>VLOOKUP(D27,baby!A3:CT49,22,FALSE)</f>
        <v>3</v>
      </c>
      <c r="J27" s="14">
        <v>0</v>
      </c>
      <c r="K27" s="14">
        <f>VLOOKUP(D27,baby!A3:AG49,33,FALSE)</f>
        <v>3</v>
      </c>
      <c r="L27" s="14">
        <v>0</v>
      </c>
      <c r="M27" s="14">
        <f>VLOOKUP(D27,baby!A3:AP49,42,TRUE)</f>
        <v>0</v>
      </c>
      <c r="N27" s="14">
        <v>0</v>
      </c>
      <c r="O27" s="14">
        <f>VLOOKUP(D27,baby!A3:CT49,53,FALSE)</f>
        <v>0</v>
      </c>
      <c r="P27" s="14">
        <v>0</v>
      </c>
      <c r="Q27" s="14">
        <f>VLOOKUP(D27,baby!A3:CT49,60)</f>
        <v>0</v>
      </c>
      <c r="R27" s="14">
        <v>0</v>
      </c>
      <c r="S27" s="14">
        <f>VLOOKUP(D27,baby!A3:CT49,72,FALSE)</f>
        <v>0</v>
      </c>
      <c r="T27" s="14">
        <v>0</v>
      </c>
      <c r="U27" s="14">
        <f>VLOOKUP(D27,baby!A3:CT49,80,FALSE)</f>
        <v>0</v>
      </c>
      <c r="V27" s="14">
        <v>0</v>
      </c>
      <c r="W27" s="14">
        <f>VLOOKUP(D27,baby!A3:CM49,91,FALSE)</f>
        <v>0</v>
      </c>
      <c r="X27" s="15">
        <v>0</v>
      </c>
    </row>
    <row r="28" spans="2:24" ht="21" customHeight="1" x14ac:dyDescent="0.15">
      <c r="B28" s="9">
        <f>IF(C28=C27,B27,COUNTA($B$3:B27)+1)</f>
        <v>21</v>
      </c>
      <c r="C28" s="10">
        <f t="shared" si="0"/>
        <v>8</v>
      </c>
      <c r="D28" s="18" t="s">
        <v>49</v>
      </c>
      <c r="E28" s="12" t="s">
        <v>24</v>
      </c>
      <c r="F28" s="13">
        <f t="shared" si="1"/>
        <v>8</v>
      </c>
      <c r="G28" s="14">
        <f t="shared" si="2"/>
        <v>0</v>
      </c>
      <c r="H28" s="13">
        <f>VLOOKUP(D28,baby!A3:CT49,12,FALSE)</f>
        <v>1</v>
      </c>
      <c r="I28" s="13">
        <f>VLOOKUP(D28,baby!A3:CT49,22,FALSE)</f>
        <v>4</v>
      </c>
      <c r="J28" s="14">
        <v>0</v>
      </c>
      <c r="K28" s="14">
        <f>VLOOKUP(D28,baby!A3:AG49,33,FALSE)</f>
        <v>2</v>
      </c>
      <c r="L28" s="14">
        <v>0</v>
      </c>
      <c r="M28" s="14">
        <f>VLOOKUP(D28,baby!A3:AP49,42,TRUE)</f>
        <v>1</v>
      </c>
      <c r="N28" s="14">
        <v>0</v>
      </c>
      <c r="O28" s="14">
        <f>VLOOKUP(D28,baby!A3:CT49,53,FALSE)</f>
        <v>0</v>
      </c>
      <c r="P28" s="14">
        <v>0</v>
      </c>
      <c r="Q28" s="14">
        <f>VLOOKUP(D28,baby!A3:CT49,60)</f>
        <v>0</v>
      </c>
      <c r="R28" s="14">
        <v>0</v>
      </c>
      <c r="S28" s="14">
        <f>VLOOKUP(D28,baby!A3:CT49,72,FALSE)</f>
        <v>0</v>
      </c>
      <c r="T28" s="14">
        <v>0</v>
      </c>
      <c r="U28" s="14">
        <f>VLOOKUP(D28,baby!A3:CT49,80,FALSE)</f>
        <v>0</v>
      </c>
      <c r="V28" s="14">
        <v>0</v>
      </c>
      <c r="W28" s="14">
        <f>VLOOKUP(D28,baby!A3:CM49,91,FALSE)</f>
        <v>0</v>
      </c>
      <c r="X28" s="15">
        <v>0</v>
      </c>
    </row>
    <row r="29" spans="2:24" ht="21" customHeight="1" x14ac:dyDescent="0.15">
      <c r="B29" s="9">
        <f>IF(C29=C28,B28,COUNTA($B$3:B28)+1)</f>
        <v>21</v>
      </c>
      <c r="C29" s="10">
        <f t="shared" si="0"/>
        <v>8</v>
      </c>
      <c r="D29" s="17" t="s">
        <v>50</v>
      </c>
      <c r="E29" s="12" t="s">
        <v>24</v>
      </c>
      <c r="F29" s="13">
        <f t="shared" si="1"/>
        <v>8</v>
      </c>
      <c r="G29" s="14">
        <f t="shared" si="2"/>
        <v>0</v>
      </c>
      <c r="H29" s="13">
        <f>VLOOKUP(D29,baby!A3:CT49,12,FALSE)</f>
        <v>2</v>
      </c>
      <c r="I29" s="13">
        <f>VLOOKUP(D29,baby!A3:CT49,22,FALSE)</f>
        <v>3</v>
      </c>
      <c r="J29" s="14">
        <v>0</v>
      </c>
      <c r="K29" s="14">
        <f>VLOOKUP(D29,baby!A3:AG49,33,FALSE)</f>
        <v>2</v>
      </c>
      <c r="L29" s="14">
        <v>0</v>
      </c>
      <c r="M29" s="14">
        <f>VLOOKUP(D29,baby!A3:AP49,42,TRUE)</f>
        <v>1</v>
      </c>
      <c r="N29" s="14">
        <v>0</v>
      </c>
      <c r="O29" s="14">
        <f>VLOOKUP(D29,baby!A3:CT49,53,FALSE)</f>
        <v>0</v>
      </c>
      <c r="P29" s="14">
        <v>0</v>
      </c>
      <c r="Q29" s="14">
        <f>VLOOKUP(D29,baby!A3:CT49,60)</f>
        <v>0</v>
      </c>
      <c r="R29" s="14">
        <v>0</v>
      </c>
      <c r="S29" s="14">
        <f>VLOOKUP(D29,baby!A3:CT49,72,FALSE)</f>
        <v>0</v>
      </c>
      <c r="T29" s="14">
        <v>0</v>
      </c>
      <c r="U29" s="14">
        <f>VLOOKUP(D29,baby!A3:CT49,80,FALSE)</f>
        <v>0</v>
      </c>
      <c r="V29" s="14">
        <v>0</v>
      </c>
      <c r="W29" s="14">
        <f>VLOOKUP(D29,baby!A3:CM49,91,FALSE)</f>
        <v>0</v>
      </c>
      <c r="X29" s="15">
        <v>0</v>
      </c>
    </row>
    <row r="30" spans="2:24" ht="21" customHeight="1" x14ac:dyDescent="0.15">
      <c r="B30" s="9">
        <f>IF(C30=C29,B29,COUNTA($B$3:B29)+1)</f>
        <v>28</v>
      </c>
      <c r="C30" s="10">
        <f t="shared" si="0"/>
        <v>7</v>
      </c>
      <c r="D30" s="18" t="s">
        <v>51</v>
      </c>
      <c r="E30" s="12" t="s">
        <v>24</v>
      </c>
      <c r="F30" s="13">
        <f t="shared" si="1"/>
        <v>7</v>
      </c>
      <c r="G30" s="14">
        <f t="shared" si="2"/>
        <v>0</v>
      </c>
      <c r="H30" s="13">
        <f>VLOOKUP(D30,baby!A3:CT49,12,FALSE)</f>
        <v>2</v>
      </c>
      <c r="I30" s="13">
        <f>VLOOKUP(D30,baby!A3:CT49,22,FALSE)</f>
        <v>2</v>
      </c>
      <c r="J30" s="14">
        <v>0</v>
      </c>
      <c r="K30" s="14">
        <f>VLOOKUP(D30,baby!A3:AG49,33,FALSE)</f>
        <v>2</v>
      </c>
      <c r="L30" s="14">
        <v>0</v>
      </c>
      <c r="M30" s="14">
        <f>VLOOKUP(D30,baby!A3:AP49,42,TRUE)</f>
        <v>1</v>
      </c>
      <c r="N30" s="14">
        <v>0</v>
      </c>
      <c r="O30" s="14">
        <f>VLOOKUP(D30,baby!A3:CT49,53,FALSE)</f>
        <v>0</v>
      </c>
      <c r="P30" s="14">
        <v>0</v>
      </c>
      <c r="Q30" s="14">
        <f>VLOOKUP(D30,baby!A3:CT49,60)</f>
        <v>0</v>
      </c>
      <c r="R30" s="14">
        <v>0</v>
      </c>
      <c r="S30" s="14">
        <f>VLOOKUP(D30,baby!A3:CT49,72,FALSE)</f>
        <v>0</v>
      </c>
      <c r="T30" s="14">
        <v>0</v>
      </c>
      <c r="U30" s="14">
        <f>VLOOKUP(D30,baby!A3:CT49,80,FALSE)</f>
        <v>0</v>
      </c>
      <c r="V30" s="14">
        <v>0</v>
      </c>
      <c r="W30" s="14">
        <f>VLOOKUP(D30,baby!A3:CM49,91,FALSE)</f>
        <v>0</v>
      </c>
      <c r="X30" s="15">
        <v>0</v>
      </c>
    </row>
    <row r="31" spans="2:24" ht="21" customHeight="1" x14ac:dyDescent="0.15">
      <c r="B31" s="9">
        <f>IF(C31=C30,B30,COUNTA($B$3:B30)+1)</f>
        <v>29</v>
      </c>
      <c r="C31" s="10">
        <f t="shared" si="0"/>
        <v>6</v>
      </c>
      <c r="D31" s="18" t="s">
        <v>52</v>
      </c>
      <c r="E31" s="12" t="s">
        <v>24</v>
      </c>
      <c r="F31" s="13">
        <f t="shared" si="1"/>
        <v>6</v>
      </c>
      <c r="G31" s="14">
        <f t="shared" si="2"/>
        <v>0</v>
      </c>
      <c r="H31" s="13">
        <f>VLOOKUP(D31,baby!A3:CT49,12,FALSE)</f>
        <v>3</v>
      </c>
      <c r="I31" s="13">
        <f>VLOOKUP(D31,baby!A3:CT49,22,FALSE)</f>
        <v>3</v>
      </c>
      <c r="J31" s="14">
        <v>0</v>
      </c>
      <c r="K31" s="14">
        <f>VLOOKUP(D31,baby!A3:AG49,33,FALSE)</f>
        <v>0</v>
      </c>
      <c r="L31" s="14">
        <v>0</v>
      </c>
      <c r="M31" s="14">
        <f>VLOOKUP(D31,baby!A3:AP49,42,TRUE)</f>
        <v>0</v>
      </c>
      <c r="N31" s="14">
        <v>0</v>
      </c>
      <c r="O31" s="14">
        <f>VLOOKUP(D31,baby!A3:CT49,53,FALSE)</f>
        <v>0</v>
      </c>
      <c r="P31" s="14">
        <v>0</v>
      </c>
      <c r="Q31" s="14">
        <f>VLOOKUP(D31,baby!A3:CT49,60)</f>
        <v>0</v>
      </c>
      <c r="R31" s="14">
        <v>0</v>
      </c>
      <c r="S31" s="14">
        <f>VLOOKUP(D31,baby!A3:CT49,72,FALSE)</f>
        <v>0</v>
      </c>
      <c r="T31" s="14">
        <v>0</v>
      </c>
      <c r="U31" s="14">
        <f>VLOOKUP(D31,baby!A3:CT49,80,FALSE)</f>
        <v>0</v>
      </c>
      <c r="V31" s="14">
        <v>0</v>
      </c>
      <c r="W31" s="14">
        <f>VLOOKUP(D31,baby!A3:CM49,91,FALSE)</f>
        <v>0</v>
      </c>
      <c r="X31" s="15">
        <v>0</v>
      </c>
    </row>
    <row r="32" spans="2:24" ht="21" customHeight="1" x14ac:dyDescent="0.15">
      <c r="B32" s="9">
        <f>IF(C32=C31,B31,COUNTA($B$3:B31)+1)</f>
        <v>29</v>
      </c>
      <c r="C32" s="10">
        <f t="shared" si="0"/>
        <v>6</v>
      </c>
      <c r="D32" s="17" t="s">
        <v>53</v>
      </c>
      <c r="E32" s="12" t="s">
        <v>24</v>
      </c>
      <c r="F32" s="13">
        <f t="shared" si="1"/>
        <v>6</v>
      </c>
      <c r="G32" s="14">
        <f t="shared" si="2"/>
        <v>0</v>
      </c>
      <c r="H32" s="13">
        <f>VLOOKUP(D32,baby!A3:CT49,12,FALSE)</f>
        <v>2</v>
      </c>
      <c r="I32" s="13">
        <f>VLOOKUP(D32,baby!A3:CT49,22,FALSE)</f>
        <v>2</v>
      </c>
      <c r="J32" s="14">
        <v>0</v>
      </c>
      <c r="K32" s="14">
        <f>VLOOKUP(D32,baby!A3:AG49,33,FALSE)</f>
        <v>2</v>
      </c>
      <c r="L32" s="14">
        <v>0</v>
      </c>
      <c r="M32" s="14">
        <f>VLOOKUP(D32,baby!A3:AP49,42,TRUE)</f>
        <v>0</v>
      </c>
      <c r="N32" s="14">
        <v>0</v>
      </c>
      <c r="O32" s="14">
        <f>VLOOKUP(D32,baby!A3:CT49,53,FALSE)</f>
        <v>0</v>
      </c>
      <c r="P32" s="14">
        <v>0</v>
      </c>
      <c r="Q32" s="14">
        <f>VLOOKUP(D32,baby!A3:CT49,60)</f>
        <v>0</v>
      </c>
      <c r="R32" s="14">
        <v>0</v>
      </c>
      <c r="S32" s="14">
        <f>VLOOKUP(D32,baby!A3:CT49,72,FALSE)</f>
        <v>0</v>
      </c>
      <c r="T32" s="14">
        <v>0</v>
      </c>
      <c r="U32" s="14">
        <f>VLOOKUP(D32,baby!A3:CT49,80,FALSE)</f>
        <v>0</v>
      </c>
      <c r="V32" s="14">
        <v>0</v>
      </c>
      <c r="W32" s="14">
        <f>VLOOKUP(D32,baby!A3:CM49,91,FALSE)</f>
        <v>0</v>
      </c>
      <c r="X32" s="15">
        <v>0</v>
      </c>
    </row>
    <row r="33" spans="2:24" ht="21" customHeight="1" x14ac:dyDescent="0.15">
      <c r="B33" s="9">
        <f>IF(C33=C32,B32,COUNTA($B$3:B32)+1)</f>
        <v>29</v>
      </c>
      <c r="C33" s="10">
        <f t="shared" si="0"/>
        <v>6</v>
      </c>
      <c r="D33" s="18" t="s">
        <v>54</v>
      </c>
      <c r="E33" s="12" t="s">
        <v>24</v>
      </c>
      <c r="F33" s="13">
        <f t="shared" si="1"/>
        <v>6</v>
      </c>
      <c r="G33" s="14">
        <f t="shared" si="2"/>
        <v>0</v>
      </c>
      <c r="H33" s="13">
        <f>VLOOKUP(D33,baby!A3:CT49,12,FALSE)</f>
        <v>2</v>
      </c>
      <c r="I33" s="13">
        <f>VLOOKUP(D33,baby!A3:CT49,22,FALSE)</f>
        <v>2</v>
      </c>
      <c r="J33" s="14">
        <v>0</v>
      </c>
      <c r="K33" s="14">
        <f>VLOOKUP(D33,baby!A3:AG49,33,FALSE)</f>
        <v>2</v>
      </c>
      <c r="L33" s="14">
        <v>0</v>
      </c>
      <c r="M33" s="14">
        <f>VLOOKUP(D33,baby!A3:AP49,42,TRUE)</f>
        <v>0</v>
      </c>
      <c r="N33" s="14">
        <v>0</v>
      </c>
      <c r="O33" s="14">
        <f>VLOOKUP(D33,baby!A3:CT49,53,FALSE)</f>
        <v>0</v>
      </c>
      <c r="P33" s="14">
        <v>0</v>
      </c>
      <c r="Q33" s="14">
        <f>VLOOKUP(D33,baby!A3:CT49,60)</f>
        <v>0</v>
      </c>
      <c r="R33" s="14">
        <v>0</v>
      </c>
      <c r="S33" s="14">
        <f>VLOOKUP(D33,baby!A3:CT49,72,FALSE)</f>
        <v>0</v>
      </c>
      <c r="T33" s="14">
        <v>0</v>
      </c>
      <c r="U33" s="14">
        <f>VLOOKUP(D33,baby!A3:CT49,80,FALSE)</f>
        <v>0</v>
      </c>
      <c r="V33" s="14">
        <v>0</v>
      </c>
      <c r="W33" s="14">
        <f>VLOOKUP(D33,baby!A3:CM49,91,FALSE)</f>
        <v>0</v>
      </c>
      <c r="X33" s="15">
        <v>0</v>
      </c>
    </row>
    <row r="34" spans="2:24" ht="21" customHeight="1" x14ac:dyDescent="0.15">
      <c r="B34" s="9">
        <f>IF(C34=C33,B33,COUNTA($B$3:B33)+1)</f>
        <v>29</v>
      </c>
      <c r="C34" s="10">
        <f t="shared" si="0"/>
        <v>6</v>
      </c>
      <c r="D34" s="18" t="s">
        <v>55</v>
      </c>
      <c r="E34" s="12" t="s">
        <v>24</v>
      </c>
      <c r="F34" s="13">
        <f t="shared" si="1"/>
        <v>6</v>
      </c>
      <c r="G34" s="14">
        <f t="shared" si="2"/>
        <v>0</v>
      </c>
      <c r="H34" s="13">
        <f>VLOOKUP(D34,baby!A3:CT49,12,FALSE)</f>
        <v>2</v>
      </c>
      <c r="I34" s="13">
        <f>VLOOKUP(D34,baby!A3:CT49,22,FALSE)</f>
        <v>1</v>
      </c>
      <c r="J34" s="14">
        <v>0</v>
      </c>
      <c r="K34" s="14">
        <f>VLOOKUP(D34,baby!A3:AG49,33,FALSE)</f>
        <v>3</v>
      </c>
      <c r="L34" s="14">
        <v>0</v>
      </c>
      <c r="M34" s="14">
        <f>VLOOKUP(D34,baby!A3:AP49,42,TRUE)</f>
        <v>0</v>
      </c>
      <c r="N34" s="14">
        <v>0</v>
      </c>
      <c r="O34" s="14">
        <f>VLOOKUP(D34,baby!A3:CT49,53,FALSE)</f>
        <v>0</v>
      </c>
      <c r="P34" s="14">
        <v>0</v>
      </c>
      <c r="Q34" s="14">
        <f>VLOOKUP(D34,baby!A3:CT49,60)</f>
        <v>0</v>
      </c>
      <c r="R34" s="14">
        <v>0</v>
      </c>
      <c r="S34" s="14">
        <f>VLOOKUP(D34,baby!A3:CT49,72,FALSE)</f>
        <v>0</v>
      </c>
      <c r="T34" s="14">
        <v>0</v>
      </c>
      <c r="U34" s="14">
        <f>VLOOKUP(D34,baby!A3:CT49,80,FALSE)</f>
        <v>0</v>
      </c>
      <c r="V34" s="14">
        <v>0</v>
      </c>
      <c r="W34" s="14">
        <f>VLOOKUP(D34,baby!A3:CM49,91,FALSE)</f>
        <v>0</v>
      </c>
      <c r="X34" s="15">
        <v>0</v>
      </c>
    </row>
    <row r="35" spans="2:24" ht="21" customHeight="1" x14ac:dyDescent="0.15">
      <c r="B35" s="9">
        <f>IF(C35=C34,B34,COUNTA($B$3:B34)+1)</f>
        <v>33</v>
      </c>
      <c r="C35" s="10">
        <f t="shared" si="0"/>
        <v>5</v>
      </c>
      <c r="D35" s="18" t="s">
        <v>56</v>
      </c>
      <c r="E35" s="12" t="s">
        <v>24</v>
      </c>
      <c r="F35" s="13">
        <f t="shared" si="1"/>
        <v>5</v>
      </c>
      <c r="G35" s="14">
        <f t="shared" si="2"/>
        <v>0</v>
      </c>
      <c r="H35" s="13">
        <f>VLOOKUP(D35,baby!A3:CT49,12,FALSE)</f>
        <v>2</v>
      </c>
      <c r="I35" s="13">
        <f>VLOOKUP(D35,baby!A3:CT49,22,FALSE)</f>
        <v>2</v>
      </c>
      <c r="J35" s="14">
        <v>0</v>
      </c>
      <c r="K35" s="14">
        <f>VLOOKUP(D35,baby!A3:AG49,33,FALSE)</f>
        <v>0</v>
      </c>
      <c r="L35" s="14">
        <v>0</v>
      </c>
      <c r="M35" s="14">
        <f>VLOOKUP(D35,baby!A3:AP49,42,TRUE)</f>
        <v>1</v>
      </c>
      <c r="N35" s="14">
        <v>0</v>
      </c>
      <c r="O35" s="14">
        <f>VLOOKUP(D35,baby!A3:CT49,53,FALSE)</f>
        <v>0</v>
      </c>
      <c r="P35" s="14">
        <v>0</v>
      </c>
      <c r="Q35" s="14">
        <f>VLOOKUP(D35,baby!A3:CT49,60)</f>
        <v>0</v>
      </c>
      <c r="R35" s="14">
        <v>0</v>
      </c>
      <c r="S35" s="14">
        <f>VLOOKUP(D35,baby!A3:CT49,72,FALSE)</f>
        <v>0</v>
      </c>
      <c r="T35" s="14">
        <v>0</v>
      </c>
      <c r="U35" s="14">
        <f>VLOOKUP(D35,baby!A3:CT49,80,FALSE)</f>
        <v>0</v>
      </c>
      <c r="V35" s="14">
        <v>0</v>
      </c>
      <c r="W35" s="14">
        <f>VLOOKUP(D35,baby!A3:CM49,91,FALSE)</f>
        <v>0</v>
      </c>
      <c r="X35" s="15">
        <v>0</v>
      </c>
    </row>
    <row r="36" spans="2:24" ht="21" customHeight="1" x14ac:dyDescent="0.15">
      <c r="B36" s="9">
        <f>IF(C36=C35,B35,COUNTA($B$3:B35)+1)</f>
        <v>34</v>
      </c>
      <c r="C36" s="10">
        <f t="shared" si="0"/>
        <v>4</v>
      </c>
      <c r="D36" s="17" t="s">
        <v>57</v>
      </c>
      <c r="E36" s="12" t="s">
        <v>24</v>
      </c>
      <c r="F36" s="13">
        <f t="shared" si="1"/>
        <v>4</v>
      </c>
      <c r="G36" s="14">
        <f t="shared" si="2"/>
        <v>0</v>
      </c>
      <c r="H36" s="13">
        <f>VLOOKUP(D36,baby!A3:CT49,12,FALSE)</f>
        <v>1</v>
      </c>
      <c r="I36" s="13">
        <f>VLOOKUP(D36,baby!A3:CT49,22,FALSE)</f>
        <v>3</v>
      </c>
      <c r="J36" s="14">
        <v>0</v>
      </c>
      <c r="K36" s="14">
        <f>VLOOKUP(D36,baby!A3:AG49,33,FALSE)</f>
        <v>0</v>
      </c>
      <c r="L36" s="14">
        <v>0</v>
      </c>
      <c r="M36" s="14">
        <f>VLOOKUP(D36,baby!A3:AP49,42,TRUE)</f>
        <v>0</v>
      </c>
      <c r="N36" s="14">
        <v>0</v>
      </c>
      <c r="O36" s="14">
        <f>VLOOKUP(D36,baby!A3:CT49,53,FALSE)</f>
        <v>0</v>
      </c>
      <c r="P36" s="14">
        <v>0</v>
      </c>
      <c r="Q36" s="14">
        <f>VLOOKUP(D36,baby!A3:CT49,60)</f>
        <v>0</v>
      </c>
      <c r="R36" s="14">
        <v>0</v>
      </c>
      <c r="S36" s="14">
        <f>VLOOKUP(D36,baby!A3:CT49,72,FALSE)</f>
        <v>0</v>
      </c>
      <c r="T36" s="14">
        <v>0</v>
      </c>
      <c r="U36" s="14">
        <f>VLOOKUP(D36,baby!A3:CT49,80,FALSE)</f>
        <v>0</v>
      </c>
      <c r="V36" s="14">
        <v>0</v>
      </c>
      <c r="W36" s="14">
        <f>VLOOKUP(D36,baby!A3:CM49,91,FALSE)</f>
        <v>0</v>
      </c>
      <c r="X36" s="15">
        <v>0</v>
      </c>
    </row>
    <row r="37" spans="2:24" ht="21" customHeight="1" x14ac:dyDescent="0.15">
      <c r="B37" s="9">
        <f>IF(C37=C36,B36,COUNTA($B$3:B36)+1)</f>
        <v>34</v>
      </c>
      <c r="C37" s="10">
        <f t="shared" si="0"/>
        <v>4</v>
      </c>
      <c r="D37" s="18" t="s">
        <v>58</v>
      </c>
      <c r="E37" s="12" t="s">
        <v>24</v>
      </c>
      <c r="F37" s="13">
        <f t="shared" si="1"/>
        <v>4</v>
      </c>
      <c r="G37" s="14">
        <f t="shared" si="2"/>
        <v>0</v>
      </c>
      <c r="H37" s="13">
        <f>VLOOKUP(D37,baby!A3:CT49,12,FALSE)</f>
        <v>2</v>
      </c>
      <c r="I37" s="13">
        <f>VLOOKUP(D37,baby!A3:CT49,22,FALSE)</f>
        <v>1</v>
      </c>
      <c r="J37" s="14">
        <v>0</v>
      </c>
      <c r="K37" s="14">
        <f>VLOOKUP(D37,baby!A3:AG49,33,FALSE)</f>
        <v>1</v>
      </c>
      <c r="L37" s="14">
        <v>0</v>
      </c>
      <c r="M37" s="14">
        <f>VLOOKUP(D37,baby!A3:AP49,42,TRUE)</f>
        <v>0</v>
      </c>
      <c r="N37" s="14">
        <v>0</v>
      </c>
      <c r="O37" s="14">
        <f>VLOOKUP(D37,baby!A3:CT49,53,FALSE)</f>
        <v>0</v>
      </c>
      <c r="P37" s="14">
        <v>0</v>
      </c>
      <c r="Q37" s="14">
        <f>VLOOKUP(D37,baby!A3:CT49,60)</f>
        <v>0</v>
      </c>
      <c r="R37" s="14">
        <v>0</v>
      </c>
      <c r="S37" s="14">
        <f>VLOOKUP(D37,baby!A3:CT49,72,FALSE)</f>
        <v>0</v>
      </c>
      <c r="T37" s="14">
        <v>0</v>
      </c>
      <c r="U37" s="14">
        <f>VLOOKUP(D37,baby!A3:CT49,80,FALSE)</f>
        <v>0</v>
      </c>
      <c r="V37" s="14">
        <v>0</v>
      </c>
      <c r="W37" s="14">
        <f>VLOOKUP(D37,baby!A3:CM49,91,FALSE)</f>
        <v>0</v>
      </c>
      <c r="X37" s="15">
        <v>0</v>
      </c>
    </row>
    <row r="38" spans="2:24" ht="21" customHeight="1" x14ac:dyDescent="0.15">
      <c r="B38" s="9">
        <f>IF(C38=C37,B37,COUNTA($B$3:B37)+1)</f>
        <v>34</v>
      </c>
      <c r="C38" s="10">
        <f t="shared" si="0"/>
        <v>4</v>
      </c>
      <c r="D38" s="18" t="s">
        <v>59</v>
      </c>
      <c r="E38" s="12" t="s">
        <v>24</v>
      </c>
      <c r="F38" s="13">
        <f t="shared" si="1"/>
        <v>4</v>
      </c>
      <c r="G38" s="14">
        <f t="shared" si="2"/>
        <v>0</v>
      </c>
      <c r="H38" s="13">
        <f>VLOOKUP(D38,baby!A3:CT49,12,FALSE)</f>
        <v>1</v>
      </c>
      <c r="I38" s="13">
        <f>VLOOKUP(D38,baby!A3:CT49,22,FALSE)</f>
        <v>1</v>
      </c>
      <c r="J38" s="14">
        <v>0</v>
      </c>
      <c r="K38" s="14">
        <f>VLOOKUP(D38,baby!A3:AG49,33,FALSE)</f>
        <v>2</v>
      </c>
      <c r="L38" s="14">
        <v>0</v>
      </c>
      <c r="M38" s="14">
        <f>VLOOKUP(D38,baby!A3:AP49,42,TRUE)</f>
        <v>0</v>
      </c>
      <c r="N38" s="14">
        <v>0</v>
      </c>
      <c r="O38" s="14">
        <f>VLOOKUP(D38,baby!A3:CT49,53,FALSE)</f>
        <v>0</v>
      </c>
      <c r="P38" s="14">
        <v>0</v>
      </c>
      <c r="Q38" s="14">
        <f>VLOOKUP(D38,baby!A3:CT49,60)</f>
        <v>0</v>
      </c>
      <c r="R38" s="14">
        <v>0</v>
      </c>
      <c r="S38" s="14">
        <f>VLOOKUP(D38,baby!A3:CT49,72,FALSE)</f>
        <v>0</v>
      </c>
      <c r="T38" s="14">
        <v>0</v>
      </c>
      <c r="U38" s="14">
        <f>VLOOKUP(D38,baby!A3:CT49,80,FALSE)</f>
        <v>0</v>
      </c>
      <c r="V38" s="14">
        <v>0</v>
      </c>
      <c r="W38" s="14">
        <f>VLOOKUP(D38,baby!A3:CM49,91,FALSE)</f>
        <v>0</v>
      </c>
      <c r="X38" s="15">
        <v>0</v>
      </c>
    </row>
    <row r="39" spans="2:24" ht="21" customHeight="1" x14ac:dyDescent="0.15">
      <c r="B39" s="9">
        <f>IF(C39=C38,B38,COUNTA($B$3:B38)+1)</f>
        <v>34</v>
      </c>
      <c r="C39" s="10">
        <f t="shared" si="0"/>
        <v>4</v>
      </c>
      <c r="D39" s="18" t="s">
        <v>60</v>
      </c>
      <c r="E39" s="12" t="s">
        <v>24</v>
      </c>
      <c r="F39" s="13">
        <f t="shared" si="1"/>
        <v>4</v>
      </c>
      <c r="G39" s="14">
        <f t="shared" si="2"/>
        <v>0</v>
      </c>
      <c r="H39" s="13">
        <f>VLOOKUP(D39,baby!A3:CT49,12,FALSE)</f>
        <v>0</v>
      </c>
      <c r="I39" s="13">
        <f>VLOOKUP(D39,baby!A3:CT49,22,FALSE)</f>
        <v>0</v>
      </c>
      <c r="J39" s="14">
        <v>0</v>
      </c>
      <c r="K39" s="14">
        <f>VLOOKUP(D39,baby!A3:AG49,33,FALSE)</f>
        <v>3</v>
      </c>
      <c r="L39" s="14">
        <v>0</v>
      </c>
      <c r="M39" s="14">
        <f>VLOOKUP(D39,baby!A3:AP49,42,TRUE)</f>
        <v>1</v>
      </c>
      <c r="N39" s="14">
        <v>0</v>
      </c>
      <c r="O39" s="14">
        <f>VLOOKUP(D39,baby!A3:CT49,53,FALSE)</f>
        <v>0</v>
      </c>
      <c r="P39" s="14">
        <v>0</v>
      </c>
      <c r="Q39" s="14">
        <f>VLOOKUP(D39,baby!A3:CT49,60)</f>
        <v>0</v>
      </c>
      <c r="R39" s="14">
        <v>0</v>
      </c>
      <c r="S39" s="14">
        <f>VLOOKUP(D39,baby!A3:CT49,72,FALSE)</f>
        <v>0</v>
      </c>
      <c r="T39" s="14">
        <v>0</v>
      </c>
      <c r="U39" s="14">
        <f>VLOOKUP(D39,baby!A3:CT49,80,FALSE)</f>
        <v>0</v>
      </c>
      <c r="V39" s="14">
        <v>0</v>
      </c>
      <c r="W39" s="14">
        <f>VLOOKUP(D39,baby!A3:CM49,91,FALSE)</f>
        <v>0</v>
      </c>
      <c r="X39" s="15">
        <v>0</v>
      </c>
    </row>
    <row r="40" spans="2:24" ht="21" customHeight="1" x14ac:dyDescent="0.15">
      <c r="B40" s="9">
        <f>IF(C40=C39,B39,COUNTA($B$3:B39)+1)</f>
        <v>38</v>
      </c>
      <c r="C40" s="10">
        <f t="shared" si="0"/>
        <v>3</v>
      </c>
      <c r="D40" s="18" t="s">
        <v>61</v>
      </c>
      <c r="E40" s="12" t="s">
        <v>24</v>
      </c>
      <c r="F40" s="13">
        <f t="shared" si="1"/>
        <v>3</v>
      </c>
      <c r="G40" s="14">
        <f t="shared" si="2"/>
        <v>0</v>
      </c>
      <c r="H40" s="13">
        <f>VLOOKUP(D40,baby!A3:CT49,12,FALSE)</f>
        <v>0</v>
      </c>
      <c r="I40" s="13">
        <f>VLOOKUP(D40,baby!A3:CT49,22,FALSE)</f>
        <v>0</v>
      </c>
      <c r="J40" s="14">
        <v>0</v>
      </c>
      <c r="K40" s="14">
        <f>VLOOKUP(D40,baby!A3:AG49,33,FALSE)</f>
        <v>3</v>
      </c>
      <c r="L40" s="14">
        <v>0</v>
      </c>
      <c r="M40" s="14">
        <f>VLOOKUP(D40,baby!A3:AP49,42,TRUE)</f>
        <v>0</v>
      </c>
      <c r="N40" s="14">
        <v>0</v>
      </c>
      <c r="O40" s="14">
        <f>VLOOKUP(D40,baby!A3:CT49,53,FALSE)</f>
        <v>0</v>
      </c>
      <c r="P40" s="14">
        <v>0</v>
      </c>
      <c r="Q40" s="14">
        <f>VLOOKUP(D40,baby!A3:CT49,60)</f>
        <v>0</v>
      </c>
      <c r="R40" s="14">
        <v>0</v>
      </c>
      <c r="S40" s="14">
        <f>VLOOKUP(D40,baby!A3:CT49,72,FALSE)</f>
        <v>0</v>
      </c>
      <c r="T40" s="14">
        <v>0</v>
      </c>
      <c r="U40" s="14">
        <f>VLOOKUP(D40,baby!A3:CT49,80,FALSE)</f>
        <v>0</v>
      </c>
      <c r="V40" s="14">
        <v>0</v>
      </c>
      <c r="W40" s="14">
        <f>VLOOKUP(D40,baby!A3:CM49,91,FALSE)</f>
        <v>0</v>
      </c>
      <c r="X40" s="15">
        <v>0</v>
      </c>
    </row>
    <row r="41" spans="2:24" ht="21.5" customHeight="1" x14ac:dyDescent="0.15">
      <c r="B41" s="19">
        <f>IF(C41=C40,B40,COUNTA($B$3:B40)+1)</f>
        <v>38</v>
      </c>
      <c r="C41" s="20">
        <f t="shared" si="0"/>
        <v>3</v>
      </c>
      <c r="D41" s="21" t="s">
        <v>62</v>
      </c>
      <c r="E41" s="22" t="s">
        <v>24</v>
      </c>
      <c r="F41" s="23">
        <f t="shared" si="1"/>
        <v>3</v>
      </c>
      <c r="G41" s="24">
        <f t="shared" si="2"/>
        <v>0</v>
      </c>
      <c r="H41" s="23">
        <f>VLOOKUP(D41,baby!A3:CT49,12,FALSE)</f>
        <v>0</v>
      </c>
      <c r="I41" s="23">
        <f>VLOOKUP(D41,baby!A3:CT49,22,FALSE)</f>
        <v>0</v>
      </c>
      <c r="J41" s="24">
        <v>0</v>
      </c>
      <c r="K41" s="24">
        <f>VLOOKUP(D41,baby!A3:AG49,33,FALSE)</f>
        <v>2</v>
      </c>
      <c r="L41" s="24">
        <v>0</v>
      </c>
      <c r="M41" s="24">
        <f>VLOOKUP(D41,baby!A3:AP49,42,TRUE)</f>
        <v>1</v>
      </c>
      <c r="N41" s="24">
        <v>0</v>
      </c>
      <c r="O41" s="24">
        <f>VLOOKUP(D41,baby!A3:CT49,53,FALSE)</f>
        <v>0</v>
      </c>
      <c r="P41" s="24">
        <v>0</v>
      </c>
      <c r="Q41" s="24">
        <f>VLOOKUP(D41,baby!A3:CT49,60)</f>
        <v>0</v>
      </c>
      <c r="R41" s="24">
        <v>0</v>
      </c>
      <c r="S41" s="24">
        <f>VLOOKUP(D41,baby!A3:CT49,72,FALSE)</f>
        <v>0</v>
      </c>
      <c r="T41" s="24">
        <v>0</v>
      </c>
      <c r="U41" s="24">
        <f>VLOOKUP(D41,baby!A3:CT49,80,FALSE)</f>
        <v>0</v>
      </c>
      <c r="V41" s="24">
        <v>0</v>
      </c>
      <c r="W41" s="24">
        <f>VLOOKUP(D41,baby!A3:CM49,91,FALSE)</f>
        <v>0</v>
      </c>
      <c r="X41" s="25">
        <v>0</v>
      </c>
    </row>
    <row r="42" spans="2:24" ht="14" customHeight="1" thickBot="1" x14ac:dyDescent="0.2"/>
    <row r="43" spans="2:24" ht="33.25" customHeight="1" x14ac:dyDescent="0.15">
      <c r="B43" s="27" t="s">
        <v>0</v>
      </c>
      <c r="C43" s="28" t="s">
        <v>1</v>
      </c>
      <c r="D43" s="29" t="s">
        <v>0</v>
      </c>
      <c r="E43" s="30" t="s">
        <v>0</v>
      </c>
      <c r="F43" s="3" t="s">
        <v>4</v>
      </c>
      <c r="G43" s="3" t="s">
        <v>5</v>
      </c>
      <c r="H43" s="3" t="s">
        <v>6</v>
      </c>
      <c r="I43" s="6" t="s">
        <v>7</v>
      </c>
      <c r="J43" s="7" t="s">
        <v>8</v>
      </c>
      <c r="K43" s="6" t="s">
        <v>9</v>
      </c>
      <c r="L43" s="7" t="s">
        <v>10</v>
      </c>
      <c r="M43" s="6" t="s">
        <v>11</v>
      </c>
      <c r="N43" s="7" t="s">
        <v>12</v>
      </c>
      <c r="O43" s="6" t="s">
        <v>13</v>
      </c>
      <c r="P43" s="7" t="s">
        <v>14</v>
      </c>
      <c r="Q43" s="6" t="s">
        <v>15</v>
      </c>
      <c r="R43" s="7" t="s">
        <v>16</v>
      </c>
      <c r="S43" s="6" t="s">
        <v>17</v>
      </c>
      <c r="T43" s="7" t="s">
        <v>18</v>
      </c>
      <c r="U43" s="6" t="s">
        <v>19</v>
      </c>
      <c r="V43" s="7" t="s">
        <v>20</v>
      </c>
      <c r="W43" s="6" t="s">
        <v>21</v>
      </c>
      <c r="X43" s="8" t="s">
        <v>22</v>
      </c>
    </row>
    <row r="44" spans="2:24" ht="21" customHeight="1" x14ac:dyDescent="0.15">
      <c r="B44" s="9">
        <v>1</v>
      </c>
      <c r="C44" s="10">
        <f t="shared" ref="C44:C78" si="3">SUM(F44:G44)</f>
        <v>21</v>
      </c>
      <c r="D44" s="11" t="s">
        <v>63</v>
      </c>
      <c r="E44" s="31" t="s">
        <v>64</v>
      </c>
      <c r="F44" s="13">
        <f t="shared" ref="F44:F78" si="4">H44+I44+K44+M44+O44+Q44+S44+U44+W44</f>
        <v>19</v>
      </c>
      <c r="G44" s="14">
        <f t="shared" ref="G44:G78" si="5">J44+L44+N44+P44+R44+T44+V44+X44</f>
        <v>2</v>
      </c>
      <c r="H44" s="13">
        <f>VLOOKUP(D44,'mini-poussin'!A1:N49,14,FALSE)</f>
        <v>6</v>
      </c>
      <c r="I44" s="13">
        <f>VLOOKUP(D44,'mini-poussin'!A1:DL49,27,FALSE)</f>
        <v>6</v>
      </c>
      <c r="J44" s="13">
        <v>0</v>
      </c>
      <c r="K44" s="13">
        <f>VLOOKUP(D44,'mini-poussin'!A1:DL49,38,FALSE)</f>
        <v>6</v>
      </c>
      <c r="L44" s="13">
        <v>2</v>
      </c>
      <c r="M44" s="13">
        <f>VLOOKUP(D44,'mini-poussin'!A1:DL49,48,FALSE)</f>
        <v>1</v>
      </c>
      <c r="N44" s="32"/>
      <c r="O44" s="13">
        <f>VLOOKUP(D44,'mini-poussin'!A1:DL49,62,FALSE)</f>
        <v>0</v>
      </c>
      <c r="P44" s="32"/>
      <c r="Q44" s="13">
        <f>VLOOKUP(D44,'mini-poussin'!A1:DL49,72,FALSE)</f>
        <v>0</v>
      </c>
      <c r="R44" s="32"/>
      <c r="S44" s="13">
        <f>VLOOKUP(D44,'mini-poussin'!A1:DL49,83,FALSE)</f>
        <v>0</v>
      </c>
      <c r="T44" s="32"/>
      <c r="U44" s="13">
        <f>VLOOKUP(D44,'mini-poussin'!A1:DL49,92,FALSE)</f>
        <v>0</v>
      </c>
      <c r="V44" s="32"/>
      <c r="W44" s="13">
        <f>VLOOKUP(D44,'mini-poussin'!A1:DL49,103,TRUE)</f>
        <v>0</v>
      </c>
      <c r="X44" s="33"/>
    </row>
    <row r="45" spans="2:24" ht="21" customHeight="1" x14ac:dyDescent="0.15">
      <c r="B45" s="9">
        <f>IF(C45=C44,B44,COUNTA($B$44:B44)+1)</f>
        <v>1</v>
      </c>
      <c r="C45" s="10">
        <f t="shared" si="3"/>
        <v>21</v>
      </c>
      <c r="D45" s="11" t="s">
        <v>65</v>
      </c>
      <c r="E45" s="31" t="s">
        <v>64</v>
      </c>
      <c r="F45" s="13">
        <f t="shared" si="4"/>
        <v>18</v>
      </c>
      <c r="G45" s="14">
        <f t="shared" si="5"/>
        <v>3</v>
      </c>
      <c r="H45" s="13">
        <f>VLOOKUP(D45,'mini-poussin'!A1:N49,14,FALSE)</f>
        <v>5</v>
      </c>
      <c r="I45" s="13">
        <f>VLOOKUP(D45,'mini-poussin'!A1:DL49,27,FALSE)</f>
        <v>7</v>
      </c>
      <c r="J45" s="13">
        <v>0</v>
      </c>
      <c r="K45" s="13">
        <f>VLOOKUP(D45,'mini-poussin'!A1:DL49,38,FALSE)</f>
        <v>5</v>
      </c>
      <c r="L45" s="13">
        <v>3</v>
      </c>
      <c r="M45" s="13">
        <f>VLOOKUP(D45,'mini-poussin'!A1:DL49,48,FALSE)</f>
        <v>1</v>
      </c>
      <c r="N45" s="32"/>
      <c r="O45" s="13">
        <f>VLOOKUP(D45,'mini-poussin'!A1:DL49,62,FALSE)</f>
        <v>0</v>
      </c>
      <c r="P45" s="32"/>
      <c r="Q45" s="13">
        <f>VLOOKUP(D45,'mini-poussin'!A1:DL49,72,FALSE)</f>
        <v>0</v>
      </c>
      <c r="R45" s="32"/>
      <c r="S45" s="13">
        <f>VLOOKUP(D45,'mini-poussin'!A1:DL49,83,FALSE)</f>
        <v>0</v>
      </c>
      <c r="T45" s="32"/>
      <c r="U45" s="13">
        <f>VLOOKUP(D45,'mini-poussin'!A1:DL49,92,FALSE)</f>
        <v>0</v>
      </c>
      <c r="V45" s="32"/>
      <c r="W45" s="13">
        <f>VLOOKUP(D45,'mini-poussin'!A1:DL49,103,TRUE)</f>
        <v>0</v>
      </c>
      <c r="X45" s="33"/>
    </row>
    <row r="46" spans="2:24" ht="21" customHeight="1" x14ac:dyDescent="0.15">
      <c r="B46" s="9">
        <f>IF(C46=C45,B45,COUNTA($B$44:B45)+1)</f>
        <v>3</v>
      </c>
      <c r="C46" s="10">
        <f t="shared" si="3"/>
        <v>20</v>
      </c>
      <c r="D46" s="16" t="s">
        <v>66</v>
      </c>
      <c r="E46" s="31" t="s">
        <v>64</v>
      </c>
      <c r="F46" s="13">
        <f t="shared" si="4"/>
        <v>19</v>
      </c>
      <c r="G46" s="14">
        <f t="shared" si="5"/>
        <v>1</v>
      </c>
      <c r="H46" s="13">
        <f>VLOOKUP(D46,'mini-poussin'!A1:N49,14,FALSE)</f>
        <v>5</v>
      </c>
      <c r="I46" s="13">
        <f>VLOOKUP(D46,'mini-poussin'!A1:DL49,27,FALSE)</f>
        <v>7</v>
      </c>
      <c r="J46" s="13">
        <v>0</v>
      </c>
      <c r="K46" s="13">
        <f>VLOOKUP(D46,'mini-poussin'!A1:DL49,38,FALSE)</f>
        <v>5</v>
      </c>
      <c r="L46" s="13">
        <v>1</v>
      </c>
      <c r="M46" s="13">
        <f>VLOOKUP(D46,'mini-poussin'!A1:DL49,48,FALSE)</f>
        <v>2</v>
      </c>
      <c r="N46" s="32"/>
      <c r="O46" s="13">
        <f>VLOOKUP(D46,'mini-poussin'!A1:DL49,62,FALSE)</f>
        <v>0</v>
      </c>
      <c r="P46" s="32"/>
      <c r="Q46" s="13">
        <f>VLOOKUP(D46,'mini-poussin'!A1:DL49,72,FALSE)</f>
        <v>0</v>
      </c>
      <c r="R46" s="32"/>
      <c r="S46" s="13">
        <f>VLOOKUP(D46,'mini-poussin'!A1:DL49,83,FALSE)</f>
        <v>0</v>
      </c>
      <c r="T46" s="32"/>
      <c r="U46" s="13">
        <f>VLOOKUP(D46,'mini-poussin'!A1:DL49,92,FALSE)</f>
        <v>0</v>
      </c>
      <c r="V46" s="32"/>
      <c r="W46" s="13">
        <f>VLOOKUP(D46,'mini-poussin'!A1:DL49,103,TRUE)</f>
        <v>0</v>
      </c>
      <c r="X46" s="33"/>
    </row>
    <row r="47" spans="2:24" ht="21" customHeight="1" x14ac:dyDescent="0.15">
      <c r="B47" s="9">
        <f>IF(C47=C46,B46,COUNTA($B$44:B46)+1)</f>
        <v>3</v>
      </c>
      <c r="C47" s="10">
        <f t="shared" si="3"/>
        <v>20</v>
      </c>
      <c r="D47" s="11" t="s">
        <v>67</v>
      </c>
      <c r="E47" s="31" t="s">
        <v>64</v>
      </c>
      <c r="F47" s="13">
        <f t="shared" si="4"/>
        <v>19</v>
      </c>
      <c r="G47" s="14">
        <f t="shared" si="5"/>
        <v>1</v>
      </c>
      <c r="H47" s="13">
        <f>VLOOKUP(D47,'mini-poussin'!A1:N49,14,FALSE)</f>
        <v>5</v>
      </c>
      <c r="I47" s="13">
        <f>VLOOKUP(D47,'mini-poussin'!A1:DL49,27,FALSE)</f>
        <v>7</v>
      </c>
      <c r="J47" s="13">
        <v>0</v>
      </c>
      <c r="K47" s="13">
        <f>VLOOKUP(D47,'mini-poussin'!A1:DL49,38,FALSE)</f>
        <v>5</v>
      </c>
      <c r="L47" s="13">
        <v>1</v>
      </c>
      <c r="M47" s="13">
        <f>VLOOKUP(D47,'mini-poussin'!A1:DL49,48,FALSE)</f>
        <v>2</v>
      </c>
      <c r="N47" s="32"/>
      <c r="O47" s="13">
        <f>VLOOKUP(D47,'mini-poussin'!A1:DL49,62,FALSE)</f>
        <v>0</v>
      </c>
      <c r="P47" s="32"/>
      <c r="Q47" s="13">
        <f>VLOOKUP(D47,'mini-poussin'!A1:DL49,72,FALSE)</f>
        <v>0</v>
      </c>
      <c r="R47" s="32"/>
      <c r="S47" s="13">
        <f>VLOOKUP(D47,'mini-poussin'!A1:DL49,83,FALSE)</f>
        <v>0</v>
      </c>
      <c r="T47" s="32"/>
      <c r="U47" s="13">
        <f>VLOOKUP(D47,'mini-poussin'!A1:DL49,92,FALSE)</f>
        <v>0</v>
      </c>
      <c r="V47" s="32"/>
      <c r="W47" s="13">
        <f>VLOOKUP(D47,'mini-poussin'!A1:DL49,103,TRUE)</f>
        <v>0</v>
      </c>
      <c r="X47" s="33"/>
    </row>
    <row r="48" spans="2:24" ht="21" customHeight="1" x14ac:dyDescent="0.15">
      <c r="B48" s="9">
        <f>IF(C48=C47,B47,COUNTA($B$44:B47)+1)</f>
        <v>3</v>
      </c>
      <c r="C48" s="10">
        <f t="shared" si="3"/>
        <v>20</v>
      </c>
      <c r="D48" s="11" t="s">
        <v>68</v>
      </c>
      <c r="E48" s="31" t="s">
        <v>64</v>
      </c>
      <c r="F48" s="13">
        <f t="shared" si="4"/>
        <v>17</v>
      </c>
      <c r="G48" s="14">
        <f t="shared" si="5"/>
        <v>3</v>
      </c>
      <c r="H48" s="13">
        <f>VLOOKUP(D48,'mini-poussin'!A1:N49,14,FALSE)</f>
        <v>4</v>
      </c>
      <c r="I48" s="13">
        <f>VLOOKUP(D48,'mini-poussin'!A1:DL49,27,FALSE)</f>
        <v>7</v>
      </c>
      <c r="J48" s="13">
        <v>0</v>
      </c>
      <c r="K48" s="13">
        <f>VLOOKUP(D48,'mini-poussin'!A1:DL49,38,FALSE)</f>
        <v>4</v>
      </c>
      <c r="L48" s="13">
        <v>3</v>
      </c>
      <c r="M48" s="13">
        <f>VLOOKUP(D48,'mini-poussin'!A1:DL49,48,FALSE)</f>
        <v>2</v>
      </c>
      <c r="N48" s="32"/>
      <c r="O48" s="13">
        <f>VLOOKUP(D48,'mini-poussin'!A1:DL49,62,FALSE)</f>
        <v>0</v>
      </c>
      <c r="P48" s="32"/>
      <c r="Q48" s="13">
        <f>VLOOKUP(D48,'mini-poussin'!A1:DL49,72,FALSE)</f>
        <v>0</v>
      </c>
      <c r="R48" s="32"/>
      <c r="S48" s="13">
        <f>VLOOKUP(D48,'mini-poussin'!A1:DL49,83,FALSE)</f>
        <v>0</v>
      </c>
      <c r="T48" s="32"/>
      <c r="U48" s="13">
        <f>VLOOKUP(D48,'mini-poussin'!A1:DL49,92,FALSE)</f>
        <v>0</v>
      </c>
      <c r="V48" s="32"/>
      <c r="W48" s="13">
        <f>VLOOKUP(D48,'mini-poussin'!A1:DL49,103,TRUE)</f>
        <v>0</v>
      </c>
      <c r="X48" s="33"/>
    </row>
    <row r="49" spans="2:24" ht="21" customHeight="1" x14ac:dyDescent="0.15">
      <c r="B49" s="9">
        <f>IF(C49=C48,B48,COUNTA($B$44:B48)+1)</f>
        <v>6</v>
      </c>
      <c r="C49" s="10">
        <f t="shared" si="3"/>
        <v>19</v>
      </c>
      <c r="D49" s="18" t="s">
        <v>69</v>
      </c>
      <c r="E49" s="31" t="s">
        <v>64</v>
      </c>
      <c r="F49" s="13">
        <f t="shared" si="4"/>
        <v>17</v>
      </c>
      <c r="G49" s="14">
        <f t="shared" si="5"/>
        <v>2</v>
      </c>
      <c r="H49" s="13">
        <f>VLOOKUP(D49,'mini-poussin'!A1:N49,14,FALSE)</f>
        <v>4</v>
      </c>
      <c r="I49" s="13">
        <f>VLOOKUP(D49,'mini-poussin'!A1:DL49,27,FALSE)</f>
        <v>7</v>
      </c>
      <c r="J49" s="13">
        <v>0</v>
      </c>
      <c r="K49" s="13">
        <f>VLOOKUP(D49,'mini-poussin'!A1:DL49,38,FALSE)</f>
        <v>6</v>
      </c>
      <c r="L49" s="13">
        <v>2</v>
      </c>
      <c r="M49" s="13">
        <f>VLOOKUP(D49,'mini-poussin'!A1:DL49,48,FALSE)</f>
        <v>0</v>
      </c>
      <c r="N49" s="32"/>
      <c r="O49" s="13">
        <f>VLOOKUP(D49,'mini-poussin'!A1:DL49,62,FALSE)</f>
        <v>0</v>
      </c>
      <c r="P49" s="32"/>
      <c r="Q49" s="13">
        <f>VLOOKUP(D49,'mini-poussin'!A1:DL49,72,FALSE)</f>
        <v>0</v>
      </c>
      <c r="R49" s="32"/>
      <c r="S49" s="13">
        <f>VLOOKUP(D49,'mini-poussin'!A1:DL49,83,FALSE)</f>
        <v>0</v>
      </c>
      <c r="T49" s="32"/>
      <c r="U49" s="13">
        <f>VLOOKUP(D49,'mini-poussin'!A1:DL49,92,FALSE)</f>
        <v>0</v>
      </c>
      <c r="V49" s="32"/>
      <c r="W49" s="13">
        <f>VLOOKUP(D49,'mini-poussin'!A1:DL49,103,TRUE)</f>
        <v>0</v>
      </c>
      <c r="X49" s="33"/>
    </row>
    <row r="50" spans="2:24" ht="21" customHeight="1" x14ac:dyDescent="0.15">
      <c r="B50" s="9">
        <f>IF(C50=C49,B49,COUNTA($B$44:B49)+1)</f>
        <v>6</v>
      </c>
      <c r="C50" s="10">
        <f t="shared" si="3"/>
        <v>19</v>
      </c>
      <c r="D50" s="18" t="s">
        <v>70</v>
      </c>
      <c r="E50" s="31" t="s">
        <v>64</v>
      </c>
      <c r="F50" s="13">
        <f t="shared" si="4"/>
        <v>18</v>
      </c>
      <c r="G50" s="14">
        <f t="shared" si="5"/>
        <v>1</v>
      </c>
      <c r="H50" s="13">
        <f>VLOOKUP(D50,'mini-poussin'!A1:N49,14,FALSE)</f>
        <v>5</v>
      </c>
      <c r="I50" s="13">
        <f>VLOOKUP(D50,'mini-poussin'!A1:DL49,27,FALSE)</f>
        <v>7</v>
      </c>
      <c r="J50" s="13">
        <v>0</v>
      </c>
      <c r="K50" s="13">
        <f>VLOOKUP(D50,'mini-poussin'!A1:DL49,38,FALSE)</f>
        <v>4</v>
      </c>
      <c r="L50" s="13">
        <v>1</v>
      </c>
      <c r="M50" s="13">
        <f>VLOOKUP(D50,'mini-poussin'!A1:DL49,48,FALSE)</f>
        <v>2</v>
      </c>
      <c r="N50" s="32"/>
      <c r="O50" s="13">
        <f>VLOOKUP(D50,'mini-poussin'!A1:DL49,62,FALSE)</f>
        <v>0</v>
      </c>
      <c r="P50" s="32"/>
      <c r="Q50" s="13">
        <f>VLOOKUP(D50,'mini-poussin'!A1:DL49,72,FALSE)</f>
        <v>0</v>
      </c>
      <c r="R50" s="32"/>
      <c r="S50" s="13">
        <f>VLOOKUP(D50,'mini-poussin'!A1:DL49,83,FALSE)</f>
        <v>0</v>
      </c>
      <c r="T50" s="32"/>
      <c r="U50" s="13">
        <f>VLOOKUP(D50,'mini-poussin'!A1:DL49,92,FALSE)</f>
        <v>0</v>
      </c>
      <c r="V50" s="32"/>
      <c r="W50" s="13">
        <f>VLOOKUP(D50,'mini-poussin'!A1:DL49,103,TRUE)</f>
        <v>0</v>
      </c>
      <c r="X50" s="33"/>
    </row>
    <row r="51" spans="2:24" ht="21" customHeight="1" x14ac:dyDescent="0.15">
      <c r="B51" s="9">
        <f>IF(C51=C50,B50,COUNTA($B$44:B50)+1)</f>
        <v>6</v>
      </c>
      <c r="C51" s="10">
        <f t="shared" si="3"/>
        <v>19</v>
      </c>
      <c r="D51" s="18" t="s">
        <v>71</v>
      </c>
      <c r="E51" s="31" t="s">
        <v>64</v>
      </c>
      <c r="F51" s="13">
        <f t="shared" si="4"/>
        <v>19</v>
      </c>
      <c r="G51" s="14">
        <f t="shared" si="5"/>
        <v>0</v>
      </c>
      <c r="H51" s="13">
        <f>VLOOKUP(D51,'mini-poussin'!A1:N49,14,FALSE)</f>
        <v>5</v>
      </c>
      <c r="I51" s="13">
        <f>VLOOKUP(D51,'mini-poussin'!A1:DL49,27,FALSE)</f>
        <v>7</v>
      </c>
      <c r="J51" s="13">
        <v>0</v>
      </c>
      <c r="K51" s="13">
        <f>VLOOKUP(D51,'mini-poussin'!A1:DL49,38,FALSE)</f>
        <v>5</v>
      </c>
      <c r="L51" s="13">
        <v>0</v>
      </c>
      <c r="M51" s="13">
        <f>VLOOKUP(D51,'mini-poussin'!A1:DL49,48,FALSE)</f>
        <v>2</v>
      </c>
      <c r="N51" s="32"/>
      <c r="O51" s="13">
        <f>VLOOKUP(D51,'mini-poussin'!A1:DL49,62,FALSE)</f>
        <v>0</v>
      </c>
      <c r="P51" s="32"/>
      <c r="Q51" s="13">
        <f>VLOOKUP(D51,'mini-poussin'!A1:DL49,72,FALSE)</f>
        <v>0</v>
      </c>
      <c r="R51" s="32"/>
      <c r="S51" s="13">
        <f>VLOOKUP(D51,'mini-poussin'!A1:DL49,83,FALSE)</f>
        <v>0</v>
      </c>
      <c r="T51" s="32"/>
      <c r="U51" s="13">
        <f>VLOOKUP(D51,'mini-poussin'!A1:DL49,92,FALSE)</f>
        <v>0</v>
      </c>
      <c r="V51" s="32"/>
      <c r="W51" s="13">
        <f>VLOOKUP(D51,'mini-poussin'!A1:DL49,103,TRUE)</f>
        <v>0</v>
      </c>
      <c r="X51" s="33"/>
    </row>
    <row r="52" spans="2:24" ht="14.75" customHeight="1" x14ac:dyDescent="0.15">
      <c r="B52" s="9">
        <f>IF(C52=C51,B51,COUNTA($B$44:B51)+1)</f>
        <v>9</v>
      </c>
      <c r="C52" s="10">
        <f t="shared" si="3"/>
        <v>18</v>
      </c>
      <c r="D52" s="34" t="s">
        <v>72</v>
      </c>
      <c r="E52" s="31" t="s">
        <v>64</v>
      </c>
      <c r="F52" s="13">
        <f t="shared" si="4"/>
        <v>18</v>
      </c>
      <c r="G52" s="14">
        <f t="shared" si="5"/>
        <v>0</v>
      </c>
      <c r="H52" s="13">
        <f>VLOOKUP(D52,'mini-poussin'!A1:N49,14,FALSE)</f>
        <v>5</v>
      </c>
      <c r="I52" s="13">
        <f>VLOOKUP(D52,'mini-poussin'!A1:DL49,27,FALSE)</f>
        <v>7</v>
      </c>
      <c r="J52" s="13">
        <v>0</v>
      </c>
      <c r="K52" s="13">
        <f>VLOOKUP(D52,'mini-poussin'!A1:DL49,38,FALSE)</f>
        <v>5</v>
      </c>
      <c r="L52" s="13">
        <v>0</v>
      </c>
      <c r="M52" s="13">
        <f>VLOOKUP(D52,'mini-poussin'!A1:DL49,48,FALSE)</f>
        <v>1</v>
      </c>
      <c r="N52" s="32"/>
      <c r="O52" s="13">
        <f>VLOOKUP(D52,'mini-poussin'!A1:DL49,62,FALSE)</f>
        <v>0</v>
      </c>
      <c r="P52" s="32"/>
      <c r="Q52" s="13">
        <f>VLOOKUP(D52,'mini-poussin'!A1:DL49,72,FALSE)</f>
        <v>0</v>
      </c>
      <c r="R52" s="32"/>
      <c r="S52" s="13">
        <f>VLOOKUP(D52,'mini-poussin'!A1:DL49,83,FALSE)</f>
        <v>0</v>
      </c>
      <c r="T52" s="32"/>
      <c r="U52" s="13">
        <f>VLOOKUP(D52,'mini-poussin'!A1:DL49,92,FALSE)</f>
        <v>0</v>
      </c>
      <c r="V52" s="32"/>
      <c r="W52" s="13">
        <f>VLOOKUP(D52,'mini-poussin'!A1:DL49,103,TRUE)</f>
        <v>0</v>
      </c>
      <c r="X52" s="33"/>
    </row>
    <row r="53" spans="2:24" ht="21" customHeight="1" x14ac:dyDescent="0.15">
      <c r="B53" s="9">
        <f>IF(C53=C52,B52,COUNTA($B$44:B52)+1)</f>
        <v>9</v>
      </c>
      <c r="C53" s="10">
        <f t="shared" si="3"/>
        <v>18</v>
      </c>
      <c r="D53" s="18" t="s">
        <v>73</v>
      </c>
      <c r="E53" s="31" t="s">
        <v>64</v>
      </c>
      <c r="F53" s="13">
        <f t="shared" si="4"/>
        <v>18</v>
      </c>
      <c r="G53" s="14">
        <f t="shared" si="5"/>
        <v>0</v>
      </c>
      <c r="H53" s="13">
        <f>VLOOKUP(D53,'mini-poussin'!A1:N49,14,FALSE)</f>
        <v>5</v>
      </c>
      <c r="I53" s="13">
        <f>VLOOKUP(D53,'mini-poussin'!A1:DL49,27,FALSE)</f>
        <v>7</v>
      </c>
      <c r="J53" s="13">
        <v>0</v>
      </c>
      <c r="K53" s="13">
        <f>VLOOKUP(D53,'mini-poussin'!A1:DL49,38,FALSE)</f>
        <v>5</v>
      </c>
      <c r="L53" s="13">
        <v>0</v>
      </c>
      <c r="M53" s="13">
        <f>VLOOKUP(D53,'mini-poussin'!A1:DL49,48,FALSE)</f>
        <v>1</v>
      </c>
      <c r="N53" s="32"/>
      <c r="O53" s="13">
        <f>VLOOKUP(D53,'mini-poussin'!A1:DL49,62,FALSE)</f>
        <v>0</v>
      </c>
      <c r="P53" s="32"/>
      <c r="Q53" s="13">
        <f>VLOOKUP(D53,'mini-poussin'!A1:DL49,72,FALSE)</f>
        <v>0</v>
      </c>
      <c r="R53" s="32"/>
      <c r="S53" s="13">
        <f>VLOOKUP(D53,'mini-poussin'!A1:DL49,83,FALSE)</f>
        <v>0</v>
      </c>
      <c r="T53" s="32"/>
      <c r="U53" s="13">
        <f>VLOOKUP(D53,'mini-poussin'!A1:DL49,92,FALSE)</f>
        <v>0</v>
      </c>
      <c r="V53" s="32"/>
      <c r="W53" s="13">
        <f>VLOOKUP(D53,'mini-poussin'!A1:DL49,103,TRUE)</f>
        <v>0</v>
      </c>
      <c r="X53" s="33"/>
    </row>
    <row r="54" spans="2:24" ht="21" customHeight="1" x14ac:dyDescent="0.15">
      <c r="B54" s="9">
        <f>IF(C54=C53,B53,COUNTA($B$44:B53)+1)</f>
        <v>9</v>
      </c>
      <c r="C54" s="10">
        <f t="shared" si="3"/>
        <v>18</v>
      </c>
      <c r="D54" s="18" t="s">
        <v>74</v>
      </c>
      <c r="E54" s="31" t="s">
        <v>64</v>
      </c>
      <c r="F54" s="13">
        <f t="shared" si="4"/>
        <v>16</v>
      </c>
      <c r="G54" s="14">
        <f t="shared" si="5"/>
        <v>2</v>
      </c>
      <c r="H54" s="13">
        <f>VLOOKUP(D54,'mini-poussin'!A1:N49,14,FALSE)</f>
        <v>2</v>
      </c>
      <c r="I54" s="13">
        <f>VLOOKUP(D54,'mini-poussin'!A1:DL49,27,FALSE)</f>
        <v>7</v>
      </c>
      <c r="J54" s="13">
        <v>0</v>
      </c>
      <c r="K54" s="13">
        <f>VLOOKUP(D54,'mini-poussin'!A1:DL49,38,FALSE)</f>
        <v>6</v>
      </c>
      <c r="L54" s="13">
        <v>2</v>
      </c>
      <c r="M54" s="13">
        <f>VLOOKUP(D54,'mini-poussin'!A1:DL49,48,FALSE)</f>
        <v>1</v>
      </c>
      <c r="N54" s="32"/>
      <c r="O54" s="13">
        <f>VLOOKUP(D54,'mini-poussin'!A1:DL49,62,FALSE)</f>
        <v>0</v>
      </c>
      <c r="P54" s="32"/>
      <c r="Q54" s="13">
        <f>VLOOKUP(D54,'mini-poussin'!A1:DL49,72,FALSE)</f>
        <v>0</v>
      </c>
      <c r="R54" s="32"/>
      <c r="S54" s="13">
        <f>VLOOKUP(D54,'mini-poussin'!A1:DL49,83,FALSE)</f>
        <v>0</v>
      </c>
      <c r="T54" s="32"/>
      <c r="U54" s="13">
        <f>VLOOKUP(D54,'mini-poussin'!A1:DL49,92,FALSE)</f>
        <v>0</v>
      </c>
      <c r="V54" s="32"/>
      <c r="W54" s="13">
        <f>VLOOKUP(D54,'mini-poussin'!A1:DL49,103,TRUE)</f>
        <v>0</v>
      </c>
      <c r="X54" s="33"/>
    </row>
    <row r="55" spans="2:24" ht="21" customHeight="1" x14ac:dyDescent="0.15">
      <c r="B55" s="9">
        <f>IF(C55=C54,B54,COUNTA($B43:B$54)+1)</f>
        <v>9</v>
      </c>
      <c r="C55" s="10">
        <f t="shared" si="3"/>
        <v>18</v>
      </c>
      <c r="D55" s="18" t="s">
        <v>75</v>
      </c>
      <c r="E55" s="31" t="s">
        <v>64</v>
      </c>
      <c r="F55" s="13">
        <f t="shared" si="4"/>
        <v>16</v>
      </c>
      <c r="G55" s="14">
        <f t="shared" si="5"/>
        <v>2</v>
      </c>
      <c r="H55" s="13">
        <f>VLOOKUP(D55,'mini-poussin'!A1:N49,14,FALSE)</f>
        <v>4</v>
      </c>
      <c r="I55" s="13">
        <f>VLOOKUP(D55,'mini-poussin'!A1:DL49,27,FALSE)</f>
        <v>6</v>
      </c>
      <c r="J55" s="13">
        <v>0</v>
      </c>
      <c r="K55" s="13">
        <f>VLOOKUP(D55,'mini-poussin'!A1:DL49,38,FALSE)</f>
        <v>4</v>
      </c>
      <c r="L55" s="13">
        <v>2</v>
      </c>
      <c r="M55" s="13">
        <f>VLOOKUP(D55,'mini-poussin'!A1:DL49,48,FALSE)</f>
        <v>2</v>
      </c>
      <c r="N55" s="32"/>
      <c r="O55" s="13">
        <f>VLOOKUP(D55,'mini-poussin'!A1:DL49,62,FALSE)</f>
        <v>0</v>
      </c>
      <c r="P55" s="32"/>
      <c r="Q55" s="13">
        <f>VLOOKUP(D55,'mini-poussin'!A1:DL49,72,FALSE)</f>
        <v>0</v>
      </c>
      <c r="R55" s="32"/>
      <c r="S55" s="13">
        <f>VLOOKUP(D55,'mini-poussin'!A1:DL49,83,FALSE)</f>
        <v>0</v>
      </c>
      <c r="T55" s="32"/>
      <c r="U55" s="13">
        <f>VLOOKUP(D55,'mini-poussin'!A1:DL49,92,FALSE)</f>
        <v>0</v>
      </c>
      <c r="V55" s="32"/>
      <c r="W55" s="13">
        <f>VLOOKUP(D55,'mini-poussin'!A1:DL49,103,TRUE)</f>
        <v>0</v>
      </c>
      <c r="X55" s="33"/>
    </row>
    <row r="56" spans="2:24" ht="21" customHeight="1" x14ac:dyDescent="0.15">
      <c r="B56" s="9" t="e">
        <f>IF(C56=C55,B55,COUNTA($B$44:B55)+1)</f>
        <v>#N/A</v>
      </c>
      <c r="C56" s="10" t="e">
        <f t="shared" si="3"/>
        <v>#N/A</v>
      </c>
      <c r="D56" s="18" t="s">
        <v>76</v>
      </c>
      <c r="E56" s="35" t="s">
        <v>77</v>
      </c>
      <c r="F56" s="13" t="e">
        <f t="shared" si="4"/>
        <v>#N/A</v>
      </c>
      <c r="G56" s="14">
        <f t="shared" si="5"/>
        <v>1</v>
      </c>
      <c r="H56" s="13">
        <f>VLOOKUP(D56,'mini-poussin'!A1:N49,14,FALSE)</f>
        <v>4</v>
      </c>
      <c r="I56" s="13">
        <f>VLOOKUP(D56,'mini-poussin'!A1:DL49,27,FALSE)</f>
        <v>7</v>
      </c>
      <c r="J56" s="13">
        <v>0</v>
      </c>
      <c r="K56" s="13">
        <f>VLOOKUP(D56,'mini-poussin'!A1:DL49,38,FALSE)</f>
        <v>5</v>
      </c>
      <c r="L56" s="13">
        <v>1</v>
      </c>
      <c r="M56" s="13">
        <f>VLOOKUP(D56,'mini-poussin'!A1:DL49,48,FALSE)</f>
        <v>0</v>
      </c>
      <c r="N56" s="32"/>
      <c r="O56" s="13">
        <f>VLOOKUP(D56,'mini-poussin'!A1:DL49,62,FALSE)</f>
        <v>0</v>
      </c>
      <c r="P56" s="32"/>
      <c r="Q56" s="13">
        <f>VLOOKUP(D56,'mini-poussin'!A1:DL49,72,FALSE)</f>
        <v>0</v>
      </c>
      <c r="R56" s="32"/>
      <c r="S56" s="13">
        <f>VLOOKUP(D56,'mini-poussin'!A1:DL49,83,FALSE)</f>
        <v>0</v>
      </c>
      <c r="T56" s="32"/>
      <c r="U56" s="13">
        <f>VLOOKUP(D56,'mini-poussin'!A1:DL49,92,FALSE)</f>
        <v>0</v>
      </c>
      <c r="V56" s="32"/>
      <c r="W56" s="13" t="e">
        <f>VLOOKUP(D56,'mini-poussin'!A1:DL49,103,TRUE)</f>
        <v>#N/A</v>
      </c>
      <c r="X56" s="33"/>
    </row>
    <row r="57" spans="2:24" ht="21" customHeight="1" x14ac:dyDescent="0.15">
      <c r="B57" s="9" t="e">
        <f>IF(C57=C56,B56,COUNTA($B$44:B56)+1)</f>
        <v>#N/A</v>
      </c>
      <c r="C57" s="10">
        <f t="shared" si="3"/>
        <v>17</v>
      </c>
      <c r="D57" s="18" t="s">
        <v>78</v>
      </c>
      <c r="E57" s="31" t="s">
        <v>64</v>
      </c>
      <c r="F57" s="13">
        <f t="shared" si="4"/>
        <v>16</v>
      </c>
      <c r="G57" s="14">
        <f t="shared" si="5"/>
        <v>1</v>
      </c>
      <c r="H57" s="13">
        <f>VLOOKUP(D57,'mini-poussin'!A1:N49,14,FALSE)</f>
        <v>5</v>
      </c>
      <c r="I57" s="13">
        <f>VLOOKUP(D57,'mini-poussin'!A1:DL49,27,FALSE)</f>
        <v>6</v>
      </c>
      <c r="J57" s="13">
        <v>0</v>
      </c>
      <c r="K57" s="13">
        <f>VLOOKUP(D57,'mini-poussin'!A1:DL49,38,FALSE)</f>
        <v>4</v>
      </c>
      <c r="L57" s="13">
        <v>1</v>
      </c>
      <c r="M57" s="13">
        <f>VLOOKUP(D57,'mini-poussin'!A1:DL49,48,FALSE)</f>
        <v>1</v>
      </c>
      <c r="N57" s="32"/>
      <c r="O57" s="13">
        <f>VLOOKUP(D57,'mini-poussin'!A1:DL49,62,FALSE)</f>
        <v>0</v>
      </c>
      <c r="P57" s="32"/>
      <c r="Q57" s="13">
        <f>VLOOKUP(D57,'mini-poussin'!A1:DL49,72,FALSE)</f>
        <v>0</v>
      </c>
      <c r="R57" s="32"/>
      <c r="S57" s="13">
        <f>VLOOKUP(D57,'mini-poussin'!A1:DL49,83,FALSE)</f>
        <v>0</v>
      </c>
      <c r="T57" s="32"/>
      <c r="U57" s="13">
        <f>VLOOKUP(D57,'mini-poussin'!A1:DL49,92,FALSE)</f>
        <v>0</v>
      </c>
      <c r="V57" s="32"/>
      <c r="W57" s="13">
        <f>VLOOKUP(D57,'mini-poussin'!A1:DL49,103,TRUE)</f>
        <v>0</v>
      </c>
      <c r="X57" s="33"/>
    </row>
    <row r="58" spans="2:24" ht="21" customHeight="1" x14ac:dyDescent="0.15">
      <c r="B58" s="9" t="e">
        <f>IF(C58=C57,B57,COUNTA($B$44:B57)+1)</f>
        <v>#N/A</v>
      </c>
      <c r="C58" s="10">
        <f t="shared" si="3"/>
        <v>17</v>
      </c>
      <c r="D58" s="18" t="s">
        <v>79</v>
      </c>
      <c r="E58" s="31" t="s">
        <v>64</v>
      </c>
      <c r="F58" s="13">
        <f t="shared" si="4"/>
        <v>17</v>
      </c>
      <c r="G58" s="14">
        <f t="shared" si="5"/>
        <v>0</v>
      </c>
      <c r="H58" s="13">
        <f>VLOOKUP(D58,'mini-poussin'!A1:N49,14,FALSE)</f>
        <v>5</v>
      </c>
      <c r="I58" s="13">
        <f>VLOOKUP(D58,'mini-poussin'!A1:DL49,27,FALSE)</f>
        <v>6</v>
      </c>
      <c r="J58" s="13">
        <v>0</v>
      </c>
      <c r="K58" s="13">
        <f>VLOOKUP(D58,'mini-poussin'!A1:DL49,38,FALSE)</f>
        <v>5</v>
      </c>
      <c r="L58" s="13">
        <v>0</v>
      </c>
      <c r="M58" s="13">
        <f>VLOOKUP(D58,'mini-poussin'!A1:DL49,48,FALSE)</f>
        <v>1</v>
      </c>
      <c r="N58" s="32"/>
      <c r="O58" s="13">
        <f>VLOOKUP(D58,'mini-poussin'!A1:DL49,62,FALSE)</f>
        <v>0</v>
      </c>
      <c r="P58" s="32"/>
      <c r="Q58" s="13">
        <f>VLOOKUP(D58,'mini-poussin'!A1:DL49,72,FALSE)</f>
        <v>0</v>
      </c>
      <c r="R58" s="32"/>
      <c r="S58" s="13">
        <f>VLOOKUP(D58,'mini-poussin'!A1:DL49,83,FALSE)</f>
        <v>0</v>
      </c>
      <c r="T58" s="32"/>
      <c r="U58" s="13">
        <f>VLOOKUP(D58,'mini-poussin'!A1:DL49,92,FALSE)</f>
        <v>0</v>
      </c>
      <c r="V58" s="32"/>
      <c r="W58" s="13">
        <f>VLOOKUP(D58,'mini-poussin'!A1:DL49,103,TRUE)</f>
        <v>0</v>
      </c>
      <c r="X58" s="33"/>
    </row>
    <row r="59" spans="2:24" ht="21" customHeight="1" x14ac:dyDescent="0.15">
      <c r="B59" s="9">
        <f>IF(C59=C58,B58,COUNTA($B$44:B58)+1)</f>
        <v>16</v>
      </c>
      <c r="C59" s="10">
        <f t="shared" si="3"/>
        <v>16</v>
      </c>
      <c r="D59" s="18" t="s">
        <v>80</v>
      </c>
      <c r="E59" s="31" t="s">
        <v>64</v>
      </c>
      <c r="F59" s="13">
        <f t="shared" si="4"/>
        <v>16</v>
      </c>
      <c r="G59" s="14">
        <f t="shared" si="5"/>
        <v>0</v>
      </c>
      <c r="H59" s="13">
        <f>VLOOKUP(D59,'mini-poussin'!A1:N49,14,FALSE)</f>
        <v>5</v>
      </c>
      <c r="I59" s="13">
        <f>VLOOKUP(D59,'mini-poussin'!A1:DL49,27,FALSE)</f>
        <v>7</v>
      </c>
      <c r="J59" s="13">
        <v>0</v>
      </c>
      <c r="K59" s="13">
        <f>VLOOKUP(D59,'mini-poussin'!A1:DL49,38,FALSE)</f>
        <v>4</v>
      </c>
      <c r="L59" s="13">
        <v>0</v>
      </c>
      <c r="M59" s="13">
        <f>VLOOKUP(D59,'mini-poussin'!A1:DL49,48,FALSE)</f>
        <v>0</v>
      </c>
      <c r="N59" s="32"/>
      <c r="O59" s="13">
        <f>VLOOKUP(D59,'mini-poussin'!A1:DL49,62,FALSE)</f>
        <v>0</v>
      </c>
      <c r="P59" s="32"/>
      <c r="Q59" s="13">
        <f>VLOOKUP(D59,'mini-poussin'!A1:DL49,72,FALSE)</f>
        <v>0</v>
      </c>
      <c r="R59" s="32"/>
      <c r="S59" s="13">
        <f>VLOOKUP(D59,'mini-poussin'!A1:DL49,83,FALSE)</f>
        <v>0</v>
      </c>
      <c r="T59" s="32"/>
      <c r="U59" s="13">
        <f>VLOOKUP(D59,'mini-poussin'!A1:DL49,92,FALSE)</f>
        <v>0</v>
      </c>
      <c r="V59" s="32"/>
      <c r="W59" s="13">
        <f>VLOOKUP(D59,'mini-poussin'!A1:DL49,103,TRUE)</f>
        <v>0</v>
      </c>
      <c r="X59" s="33"/>
    </row>
    <row r="60" spans="2:24" ht="21" customHeight="1" x14ac:dyDescent="0.15">
      <c r="B60" s="9">
        <f>IF(C60=C59,B59,COUNTA($B$44:B59)+1)</f>
        <v>16</v>
      </c>
      <c r="C60" s="10">
        <f t="shared" si="3"/>
        <v>16</v>
      </c>
      <c r="D60" s="18" t="s">
        <v>81</v>
      </c>
      <c r="E60" s="31" t="s">
        <v>64</v>
      </c>
      <c r="F60" s="13">
        <f t="shared" si="4"/>
        <v>16</v>
      </c>
      <c r="G60" s="14">
        <f t="shared" si="5"/>
        <v>0</v>
      </c>
      <c r="H60" s="13">
        <f>VLOOKUP(D60,'mini-poussin'!A1:N49,14,FALSE)</f>
        <v>5</v>
      </c>
      <c r="I60" s="13">
        <f>VLOOKUP(D60,'mini-poussin'!A1:DL49,27,FALSE)</f>
        <v>7</v>
      </c>
      <c r="J60" s="13">
        <v>0</v>
      </c>
      <c r="K60" s="13">
        <f>VLOOKUP(D60,'mini-poussin'!A1:DL49,38,FALSE)</f>
        <v>3</v>
      </c>
      <c r="L60" s="13">
        <v>0</v>
      </c>
      <c r="M60" s="13">
        <f>VLOOKUP(D60,'mini-poussin'!A1:DL49,48,FALSE)</f>
        <v>1</v>
      </c>
      <c r="N60" s="32"/>
      <c r="O60" s="13">
        <f>VLOOKUP(D60,'mini-poussin'!A1:DL49,62,FALSE)</f>
        <v>0</v>
      </c>
      <c r="P60" s="32"/>
      <c r="Q60" s="13">
        <f>VLOOKUP(D60,'mini-poussin'!A1:DL49,72,FALSE)</f>
        <v>0</v>
      </c>
      <c r="R60" s="32"/>
      <c r="S60" s="13">
        <f>VLOOKUP(D60,'mini-poussin'!A1:DL49,83,FALSE)</f>
        <v>0</v>
      </c>
      <c r="T60" s="32"/>
      <c r="U60" s="13">
        <f>VLOOKUP(D60,'mini-poussin'!A1:DL49,92,FALSE)</f>
        <v>0</v>
      </c>
      <c r="V60" s="32"/>
      <c r="W60" s="13">
        <f>VLOOKUP(D60,'mini-poussin'!A1:DL49,103,TRUE)</f>
        <v>0</v>
      </c>
      <c r="X60" s="33"/>
    </row>
    <row r="61" spans="2:24" ht="21" customHeight="1" x14ac:dyDescent="0.15">
      <c r="B61" s="9">
        <f>IF(C61=C60,B60,COUNTA($B$44:B60)+1)</f>
        <v>16</v>
      </c>
      <c r="C61" s="10">
        <f t="shared" si="3"/>
        <v>16</v>
      </c>
      <c r="D61" s="18" t="s">
        <v>82</v>
      </c>
      <c r="E61" s="31" t="s">
        <v>64</v>
      </c>
      <c r="F61" s="13">
        <f t="shared" si="4"/>
        <v>16</v>
      </c>
      <c r="G61" s="14">
        <f t="shared" si="5"/>
        <v>0</v>
      </c>
      <c r="H61" s="13">
        <f>VLOOKUP(D61,'mini-poussin'!A1:N49,14,FALSE)</f>
        <v>4</v>
      </c>
      <c r="I61" s="13">
        <f>VLOOKUP(D61,'mini-poussin'!A1:DL49,27,FALSE)</f>
        <v>7</v>
      </c>
      <c r="J61" s="13">
        <v>0</v>
      </c>
      <c r="K61" s="13">
        <f>VLOOKUP(D61,'mini-poussin'!A1:DL49,38,FALSE)</f>
        <v>4</v>
      </c>
      <c r="L61" s="13">
        <v>0</v>
      </c>
      <c r="M61" s="13">
        <f>VLOOKUP(D61,'mini-poussin'!A1:DL49,48,FALSE)</f>
        <v>1</v>
      </c>
      <c r="N61" s="32"/>
      <c r="O61" s="13">
        <f>VLOOKUP(D61,'mini-poussin'!A1:DL49,62,FALSE)</f>
        <v>0</v>
      </c>
      <c r="P61" s="32"/>
      <c r="Q61" s="13">
        <f>VLOOKUP(D61,'mini-poussin'!A1:DL49,72,FALSE)</f>
        <v>0</v>
      </c>
      <c r="R61" s="32"/>
      <c r="S61" s="13">
        <f>VLOOKUP(D61,'mini-poussin'!A1:DL49,83,FALSE)</f>
        <v>0</v>
      </c>
      <c r="T61" s="32"/>
      <c r="U61" s="13">
        <f>VLOOKUP(D61,'mini-poussin'!A1:DL49,92,FALSE)</f>
        <v>0</v>
      </c>
      <c r="V61" s="32"/>
      <c r="W61" s="13">
        <f>VLOOKUP(D61,'mini-poussin'!A1:DL49,103,TRUE)</f>
        <v>0</v>
      </c>
      <c r="X61" s="33"/>
    </row>
    <row r="62" spans="2:24" ht="21" customHeight="1" x14ac:dyDescent="0.15">
      <c r="B62" s="9">
        <f>IF(C62=C61,B61,COUNTA($B$44:B61)+1)</f>
        <v>19</v>
      </c>
      <c r="C62" s="10">
        <f t="shared" si="3"/>
        <v>15</v>
      </c>
      <c r="D62" s="18" t="s">
        <v>83</v>
      </c>
      <c r="E62" s="31" t="s">
        <v>64</v>
      </c>
      <c r="F62" s="13">
        <f t="shared" si="4"/>
        <v>15</v>
      </c>
      <c r="G62" s="14">
        <f t="shared" si="5"/>
        <v>0</v>
      </c>
      <c r="H62" s="13">
        <f>VLOOKUP(D62,'mini-poussin'!A1:N49,14,FALSE)</f>
        <v>5</v>
      </c>
      <c r="I62" s="13">
        <f>VLOOKUP(D62,'mini-poussin'!A1:DL49,27,FALSE)</f>
        <v>6</v>
      </c>
      <c r="J62" s="13">
        <v>0</v>
      </c>
      <c r="K62" s="13">
        <f>VLOOKUP(D62,'mini-poussin'!A1:DL49,38,FALSE)</f>
        <v>4</v>
      </c>
      <c r="L62" s="13">
        <v>0</v>
      </c>
      <c r="M62" s="13">
        <f>VLOOKUP(D62,'mini-poussin'!A1:DL49,48,FALSE)</f>
        <v>0</v>
      </c>
      <c r="N62" s="32"/>
      <c r="O62" s="13">
        <f>VLOOKUP(D62,'mini-poussin'!A1:DL49,62,FALSE)</f>
        <v>0</v>
      </c>
      <c r="P62" s="32"/>
      <c r="Q62" s="13">
        <f>VLOOKUP(D62,'mini-poussin'!A1:DL49,72,FALSE)</f>
        <v>0</v>
      </c>
      <c r="R62" s="32"/>
      <c r="S62" s="13">
        <f>VLOOKUP(D62,'mini-poussin'!A1:DL49,83,FALSE)</f>
        <v>0</v>
      </c>
      <c r="T62" s="32"/>
      <c r="U62" s="13">
        <f>VLOOKUP(D62,'mini-poussin'!A1:DL49,92,FALSE)</f>
        <v>0</v>
      </c>
      <c r="V62" s="32"/>
      <c r="W62" s="13">
        <f>VLOOKUP(D62,'mini-poussin'!A1:DL49,103,TRUE)</f>
        <v>0</v>
      </c>
      <c r="X62" s="33"/>
    </row>
    <row r="63" spans="2:24" ht="21" customHeight="1" x14ac:dyDescent="0.15">
      <c r="B63" s="9">
        <f>IF(C63=C62,B62,COUNTA($B$44:B62)+1)</f>
        <v>19</v>
      </c>
      <c r="C63" s="10">
        <f t="shared" si="3"/>
        <v>15</v>
      </c>
      <c r="D63" s="18" t="s">
        <v>84</v>
      </c>
      <c r="E63" s="31" t="s">
        <v>64</v>
      </c>
      <c r="F63" s="13">
        <f t="shared" si="4"/>
        <v>14</v>
      </c>
      <c r="G63" s="14">
        <f t="shared" si="5"/>
        <v>1</v>
      </c>
      <c r="H63" s="13">
        <f>VLOOKUP(D63,'mini-poussin'!A1:N49,14,FALSE)</f>
        <v>4</v>
      </c>
      <c r="I63" s="13">
        <f>VLOOKUP(D63,'mini-poussin'!A1:DL49,27,FALSE)</f>
        <v>4</v>
      </c>
      <c r="J63" s="13">
        <v>0</v>
      </c>
      <c r="K63" s="13">
        <f>VLOOKUP(D63,'mini-poussin'!A1:DL49,38,FALSE)</f>
        <v>6</v>
      </c>
      <c r="L63" s="13">
        <v>1</v>
      </c>
      <c r="M63" s="13">
        <f>VLOOKUP(D63,'mini-poussin'!A1:DL49,48,FALSE)</f>
        <v>0</v>
      </c>
      <c r="N63" s="32"/>
      <c r="O63" s="13">
        <f>VLOOKUP(D63,'mini-poussin'!A1:DL49,62,FALSE)</f>
        <v>0</v>
      </c>
      <c r="P63" s="32"/>
      <c r="Q63" s="13">
        <f>VLOOKUP(D63,'mini-poussin'!A1:DL49,72,FALSE)</f>
        <v>0</v>
      </c>
      <c r="R63" s="32"/>
      <c r="S63" s="13">
        <f>VLOOKUP(D63,'mini-poussin'!A1:DL49,83,FALSE)</f>
        <v>0</v>
      </c>
      <c r="T63" s="32"/>
      <c r="U63" s="13">
        <f>VLOOKUP(D63,'mini-poussin'!A1:DL49,92,FALSE)</f>
        <v>0</v>
      </c>
      <c r="V63" s="32"/>
      <c r="W63" s="13">
        <f>VLOOKUP(D63,'mini-poussin'!A1:DL49,103,TRUE)</f>
        <v>0</v>
      </c>
      <c r="X63" s="33"/>
    </row>
    <row r="64" spans="2:24" ht="21" customHeight="1" x14ac:dyDescent="0.15">
      <c r="B64" s="9">
        <f>IF(C64=C63,B63,COUNTA($B$44:B63)+1)</f>
        <v>19</v>
      </c>
      <c r="C64" s="10">
        <f t="shared" si="3"/>
        <v>15</v>
      </c>
      <c r="D64" s="18" t="s">
        <v>85</v>
      </c>
      <c r="E64" s="31" t="s">
        <v>64</v>
      </c>
      <c r="F64" s="13">
        <f t="shared" si="4"/>
        <v>15</v>
      </c>
      <c r="G64" s="14">
        <f t="shared" si="5"/>
        <v>0</v>
      </c>
      <c r="H64" s="13">
        <f>VLOOKUP(D64,'mini-poussin'!A1:N49,14,FALSE)</f>
        <v>5</v>
      </c>
      <c r="I64" s="13">
        <f>VLOOKUP(D64,'mini-poussin'!A1:DL49,27,FALSE)</f>
        <v>6</v>
      </c>
      <c r="J64" s="13">
        <v>0</v>
      </c>
      <c r="K64" s="13">
        <f>VLOOKUP(D64,'mini-poussin'!A1:DL49,38,FALSE)</f>
        <v>3</v>
      </c>
      <c r="L64" s="13">
        <v>0</v>
      </c>
      <c r="M64" s="13">
        <f>VLOOKUP(D64,'mini-poussin'!A1:DL49,48,FALSE)</f>
        <v>1</v>
      </c>
      <c r="N64" s="32"/>
      <c r="O64" s="13">
        <f>VLOOKUP(D64,'mini-poussin'!A1:DL49,62,FALSE)</f>
        <v>0</v>
      </c>
      <c r="P64" s="32"/>
      <c r="Q64" s="13">
        <f>VLOOKUP(D64,'mini-poussin'!A1:DL49,72,FALSE)</f>
        <v>0</v>
      </c>
      <c r="R64" s="32"/>
      <c r="S64" s="13">
        <f>VLOOKUP(D64,'mini-poussin'!A1:DL49,83,FALSE)</f>
        <v>0</v>
      </c>
      <c r="T64" s="32"/>
      <c r="U64" s="13">
        <f>VLOOKUP(D64,'mini-poussin'!A1:DL49,92,FALSE)</f>
        <v>0</v>
      </c>
      <c r="V64" s="32"/>
      <c r="W64" s="13">
        <f>VLOOKUP(D64,'mini-poussin'!A1:DL49,103,TRUE)</f>
        <v>0</v>
      </c>
      <c r="X64" s="33"/>
    </row>
    <row r="65" spans="2:24" ht="21" customHeight="1" x14ac:dyDescent="0.15">
      <c r="B65" s="9">
        <f>IF(C65=C64,B64,COUNTA($B$44:B64)+1)</f>
        <v>19</v>
      </c>
      <c r="C65" s="10">
        <f t="shared" si="3"/>
        <v>15</v>
      </c>
      <c r="D65" s="18" t="s">
        <v>86</v>
      </c>
      <c r="E65" s="31" t="s">
        <v>64</v>
      </c>
      <c r="F65" s="13">
        <f t="shared" si="4"/>
        <v>15</v>
      </c>
      <c r="G65" s="14">
        <f t="shared" si="5"/>
        <v>0</v>
      </c>
      <c r="H65" s="13">
        <f>VLOOKUP(D65,'mini-poussin'!A1:N49,14,FALSE)</f>
        <v>3</v>
      </c>
      <c r="I65" s="13">
        <f>VLOOKUP(D65,'mini-poussin'!A1:DL49,27,FALSE)</f>
        <v>7</v>
      </c>
      <c r="J65" s="13">
        <v>0</v>
      </c>
      <c r="K65" s="13">
        <f>VLOOKUP(D65,'mini-poussin'!A1:DL49,38,FALSE)</f>
        <v>4</v>
      </c>
      <c r="L65" s="13">
        <v>0</v>
      </c>
      <c r="M65" s="13">
        <f>VLOOKUP(D65,'mini-poussin'!A1:DL49,48,FALSE)</f>
        <v>1</v>
      </c>
      <c r="N65" s="32"/>
      <c r="O65" s="13">
        <f>VLOOKUP(D65,'mini-poussin'!A1:DL49,62,FALSE)</f>
        <v>0</v>
      </c>
      <c r="P65" s="32"/>
      <c r="Q65" s="13">
        <f>VLOOKUP(D65,'mini-poussin'!A1:DL49,72,FALSE)</f>
        <v>0</v>
      </c>
      <c r="R65" s="32"/>
      <c r="S65" s="13">
        <f>VLOOKUP(D65,'mini-poussin'!A1:DL49,83,FALSE)</f>
        <v>0</v>
      </c>
      <c r="T65" s="32"/>
      <c r="U65" s="13">
        <f>VLOOKUP(D65,'mini-poussin'!A1:DL49,92,FALSE)</f>
        <v>0</v>
      </c>
      <c r="V65" s="32"/>
      <c r="W65" s="13">
        <f>VLOOKUP(D65,'mini-poussin'!A1:DL49,103,TRUE)</f>
        <v>0</v>
      </c>
      <c r="X65" s="33"/>
    </row>
    <row r="66" spans="2:24" ht="21" customHeight="1" x14ac:dyDescent="0.15">
      <c r="B66" s="9">
        <f>IF(C66=C65,B65,COUNTA($B$44:B65)+1)</f>
        <v>23</v>
      </c>
      <c r="C66" s="10">
        <f t="shared" si="3"/>
        <v>14</v>
      </c>
      <c r="D66" s="18" t="s">
        <v>87</v>
      </c>
      <c r="E66" s="31" t="s">
        <v>64</v>
      </c>
      <c r="F66" s="13">
        <f t="shared" si="4"/>
        <v>14</v>
      </c>
      <c r="G66" s="14">
        <f t="shared" si="5"/>
        <v>0</v>
      </c>
      <c r="H66" s="13">
        <f>VLOOKUP(D66,'mini-poussin'!A1:N49,14,FALSE)</f>
        <v>4</v>
      </c>
      <c r="I66" s="13">
        <f>VLOOKUP(D66,'mini-poussin'!A1:DL49,27,FALSE)</f>
        <v>7</v>
      </c>
      <c r="J66" s="13">
        <v>0</v>
      </c>
      <c r="K66" s="13">
        <f>VLOOKUP(D66,'mini-poussin'!A1:DL49,38,FALSE)</f>
        <v>3</v>
      </c>
      <c r="L66" s="13">
        <v>0</v>
      </c>
      <c r="M66" s="13">
        <f>VLOOKUP(D66,'mini-poussin'!A1:DL49,48,FALSE)</f>
        <v>0</v>
      </c>
      <c r="N66" s="32"/>
      <c r="O66" s="13">
        <f>VLOOKUP(D66,'mini-poussin'!A1:DL49,62,FALSE)</f>
        <v>0</v>
      </c>
      <c r="P66" s="32"/>
      <c r="Q66" s="13">
        <f>VLOOKUP(D66,'mini-poussin'!A1:DL49,72,FALSE)</f>
        <v>0</v>
      </c>
      <c r="R66" s="32"/>
      <c r="S66" s="13">
        <f>VLOOKUP(D66,'mini-poussin'!A1:DL49,83,FALSE)</f>
        <v>0</v>
      </c>
      <c r="T66" s="32"/>
      <c r="U66" s="13">
        <f>VLOOKUP(D66,'mini-poussin'!A1:DL49,92,FALSE)</f>
        <v>0</v>
      </c>
      <c r="V66" s="32"/>
      <c r="W66" s="13">
        <f>VLOOKUP(D66,'mini-poussin'!A1:DL49,103,TRUE)</f>
        <v>0</v>
      </c>
      <c r="X66" s="33"/>
    </row>
    <row r="67" spans="2:24" ht="21" customHeight="1" x14ac:dyDescent="0.15">
      <c r="B67" s="9">
        <f>IF(C67=C66,B66,COUNTA($B$44:B66)+1)</f>
        <v>24</v>
      </c>
      <c r="C67" s="10">
        <f t="shared" si="3"/>
        <v>13</v>
      </c>
      <c r="D67" s="18" t="s">
        <v>88</v>
      </c>
      <c r="E67" s="31" t="s">
        <v>64</v>
      </c>
      <c r="F67" s="13">
        <f t="shared" si="4"/>
        <v>13</v>
      </c>
      <c r="G67" s="14">
        <f t="shared" si="5"/>
        <v>0</v>
      </c>
      <c r="H67" s="13">
        <f>VLOOKUP(D67,'mini-poussin'!A1:N49,14,FALSE)</f>
        <v>4</v>
      </c>
      <c r="I67" s="13">
        <f>VLOOKUP(D67,'mini-poussin'!A1:DL49,27,FALSE)</f>
        <v>5</v>
      </c>
      <c r="J67" s="13">
        <v>0</v>
      </c>
      <c r="K67" s="13">
        <f>VLOOKUP(D67,'mini-poussin'!A1:DL49,38,FALSE)</f>
        <v>4</v>
      </c>
      <c r="L67" s="13">
        <v>0</v>
      </c>
      <c r="M67" s="13">
        <f>VLOOKUP(D67,'mini-poussin'!A1:DL49,48,FALSE)</f>
        <v>0</v>
      </c>
      <c r="N67" s="32"/>
      <c r="O67" s="13">
        <f>VLOOKUP(D67,'mini-poussin'!A1:DL49,62,FALSE)</f>
        <v>0</v>
      </c>
      <c r="P67" s="32"/>
      <c r="Q67" s="13">
        <f>VLOOKUP(D67,'mini-poussin'!A1:DL49,72,FALSE)</f>
        <v>0</v>
      </c>
      <c r="R67" s="32"/>
      <c r="S67" s="13">
        <f>VLOOKUP(D67,'mini-poussin'!A1:DL49,83,FALSE)</f>
        <v>0</v>
      </c>
      <c r="T67" s="32"/>
      <c r="U67" s="13">
        <f>VLOOKUP(D67,'mini-poussin'!A1:DL49,92,FALSE)</f>
        <v>0</v>
      </c>
      <c r="V67" s="32"/>
      <c r="W67" s="13">
        <f>VLOOKUP(D67,'mini-poussin'!A1:DL49,103,TRUE)</f>
        <v>0</v>
      </c>
      <c r="X67" s="33"/>
    </row>
    <row r="68" spans="2:24" ht="21" customHeight="1" x14ac:dyDescent="0.15">
      <c r="B68" s="9">
        <f>IF(C68=C67,B67,COUNTA($B$44:B67)+1)</f>
        <v>24</v>
      </c>
      <c r="C68" s="10">
        <f t="shared" si="3"/>
        <v>13</v>
      </c>
      <c r="D68" s="18" t="s">
        <v>89</v>
      </c>
      <c r="E68" s="31" t="s">
        <v>64</v>
      </c>
      <c r="F68" s="13">
        <f t="shared" si="4"/>
        <v>13</v>
      </c>
      <c r="G68" s="14">
        <f t="shared" si="5"/>
        <v>0</v>
      </c>
      <c r="H68" s="13">
        <f>VLOOKUP(D68,'mini-poussin'!A1:N49,14,FALSE)</f>
        <v>5</v>
      </c>
      <c r="I68" s="13">
        <f>VLOOKUP(D68,'mini-poussin'!A1:DL49,27,FALSE)</f>
        <v>4</v>
      </c>
      <c r="J68" s="13">
        <v>0</v>
      </c>
      <c r="K68" s="13">
        <f>VLOOKUP(D68,'mini-poussin'!A1:DL49,38,FALSE)</f>
        <v>4</v>
      </c>
      <c r="L68" s="13">
        <v>0</v>
      </c>
      <c r="M68" s="13">
        <f>VLOOKUP(D68,'mini-poussin'!A1:DL49,48,FALSE)</f>
        <v>0</v>
      </c>
      <c r="N68" s="32"/>
      <c r="O68" s="13">
        <f>VLOOKUP(D68,'mini-poussin'!A1:DL49,62,FALSE)</f>
        <v>0</v>
      </c>
      <c r="P68" s="32"/>
      <c r="Q68" s="13">
        <f>VLOOKUP(D68,'mini-poussin'!A1:DL49,72,FALSE)</f>
        <v>0</v>
      </c>
      <c r="R68" s="32"/>
      <c r="S68" s="13">
        <f>VLOOKUP(D68,'mini-poussin'!A1:DL49,83,FALSE)</f>
        <v>0</v>
      </c>
      <c r="T68" s="32"/>
      <c r="U68" s="13">
        <f>VLOOKUP(D68,'mini-poussin'!A1:DL49,92,FALSE)</f>
        <v>0</v>
      </c>
      <c r="V68" s="32"/>
      <c r="W68" s="13">
        <f>VLOOKUP(D68,'mini-poussin'!A1:DL49,103,TRUE)</f>
        <v>0</v>
      </c>
      <c r="X68" s="33"/>
    </row>
    <row r="69" spans="2:24" ht="21" customHeight="1" x14ac:dyDescent="0.15">
      <c r="B69" s="9">
        <f>IF(C69=C68,B68,COUNTA($B$44:B68)+1)</f>
        <v>26</v>
      </c>
      <c r="C69" s="10">
        <f t="shared" si="3"/>
        <v>10</v>
      </c>
      <c r="D69" s="18" t="s">
        <v>90</v>
      </c>
      <c r="E69" s="31" t="s">
        <v>64</v>
      </c>
      <c r="F69" s="13">
        <f t="shared" si="4"/>
        <v>10</v>
      </c>
      <c r="G69" s="14">
        <f t="shared" si="5"/>
        <v>0</v>
      </c>
      <c r="H69" s="13">
        <f>VLOOKUP(D69,'mini-poussin'!A1:N49,14,FALSE)</f>
        <v>3</v>
      </c>
      <c r="I69" s="13">
        <f>VLOOKUP(D69,'mini-poussin'!A1:DL49,27,FALSE)</f>
        <v>3</v>
      </c>
      <c r="J69" s="13">
        <v>0</v>
      </c>
      <c r="K69" s="13">
        <f>VLOOKUP(D69,'mini-poussin'!A1:DL49,38,FALSE)</f>
        <v>3</v>
      </c>
      <c r="L69" s="13">
        <v>0</v>
      </c>
      <c r="M69" s="13">
        <f>VLOOKUP(D69,'mini-poussin'!A1:DL49,48,FALSE)</f>
        <v>1</v>
      </c>
      <c r="N69" s="32"/>
      <c r="O69" s="13">
        <f>VLOOKUP(D69,'mini-poussin'!A1:DL49,62,FALSE)</f>
        <v>0</v>
      </c>
      <c r="P69" s="32"/>
      <c r="Q69" s="13">
        <f>VLOOKUP(D69,'mini-poussin'!A1:DL49,72,FALSE)</f>
        <v>0</v>
      </c>
      <c r="R69" s="32"/>
      <c r="S69" s="13">
        <f>VLOOKUP(D69,'mini-poussin'!A1:DL49,83,FALSE)</f>
        <v>0</v>
      </c>
      <c r="T69" s="32"/>
      <c r="U69" s="13">
        <f>VLOOKUP(D69,'mini-poussin'!A1:DL49,92,FALSE)</f>
        <v>0</v>
      </c>
      <c r="V69" s="32"/>
      <c r="W69" s="13">
        <f>VLOOKUP(D69,'mini-poussin'!A1:DL49,103,TRUE)</f>
        <v>0</v>
      </c>
      <c r="X69" s="33"/>
    </row>
    <row r="70" spans="2:24" ht="21" customHeight="1" x14ac:dyDescent="0.15">
      <c r="B70" s="9">
        <f>IF(C70=C69,B69,COUNTA($B$44:B69)+1)</f>
        <v>27</v>
      </c>
      <c r="C70" s="10">
        <f t="shared" si="3"/>
        <v>9</v>
      </c>
      <c r="D70" s="18" t="s">
        <v>91</v>
      </c>
      <c r="E70" s="31" t="s">
        <v>64</v>
      </c>
      <c r="F70" s="13">
        <f t="shared" si="4"/>
        <v>9</v>
      </c>
      <c r="G70" s="14">
        <f t="shared" si="5"/>
        <v>0</v>
      </c>
      <c r="H70" s="13">
        <f>VLOOKUP(D70,'mini-poussin'!A1:N49,14,FALSE)</f>
        <v>3</v>
      </c>
      <c r="I70" s="13">
        <f>VLOOKUP(D70,'mini-poussin'!A1:DL49,27,FALSE)</f>
        <v>3</v>
      </c>
      <c r="J70" s="13">
        <v>0</v>
      </c>
      <c r="K70" s="13">
        <f>VLOOKUP(D70,'mini-poussin'!A1:DL49,38,FALSE)</f>
        <v>2</v>
      </c>
      <c r="L70" s="13">
        <v>0</v>
      </c>
      <c r="M70" s="13">
        <f>VLOOKUP(D70,'mini-poussin'!A1:DL49,48,FALSE)</f>
        <v>1</v>
      </c>
      <c r="N70" s="32"/>
      <c r="O70" s="13">
        <f>VLOOKUP(D70,'mini-poussin'!A1:DL49,62,FALSE)</f>
        <v>0</v>
      </c>
      <c r="P70" s="32"/>
      <c r="Q70" s="13">
        <f>VLOOKUP(D70,'mini-poussin'!A1:DL49,72,FALSE)</f>
        <v>0</v>
      </c>
      <c r="R70" s="32"/>
      <c r="S70" s="13">
        <f>VLOOKUP(D70,'mini-poussin'!A1:DL49,83,FALSE)</f>
        <v>0</v>
      </c>
      <c r="T70" s="32"/>
      <c r="U70" s="13">
        <f>VLOOKUP(D70,'mini-poussin'!A1:DL49,92,FALSE)</f>
        <v>0</v>
      </c>
      <c r="V70" s="32"/>
      <c r="W70" s="13">
        <f>VLOOKUP(D70,'mini-poussin'!A1:DL49,103,TRUE)</f>
        <v>0</v>
      </c>
      <c r="X70" s="33"/>
    </row>
    <row r="71" spans="2:24" ht="21" customHeight="1" x14ac:dyDescent="0.15">
      <c r="B71" s="9">
        <f>IF(C71=C70,B70,COUNTA($B$44:B70)+1)</f>
        <v>28</v>
      </c>
      <c r="C71" s="10">
        <f t="shared" si="3"/>
        <v>8</v>
      </c>
      <c r="D71" s="18" t="s">
        <v>92</v>
      </c>
      <c r="E71" s="31" t="s">
        <v>64</v>
      </c>
      <c r="F71" s="13">
        <f t="shared" si="4"/>
        <v>8</v>
      </c>
      <c r="G71" s="14">
        <f t="shared" si="5"/>
        <v>0</v>
      </c>
      <c r="H71" s="13">
        <f>VLOOKUP(D71,'mini-poussin'!A1:N49,14,FALSE)</f>
        <v>2</v>
      </c>
      <c r="I71" s="13">
        <f>VLOOKUP(D71,'mini-poussin'!A1:DL49,27,FALSE)</f>
        <v>4</v>
      </c>
      <c r="J71" s="13">
        <v>0</v>
      </c>
      <c r="K71" s="13">
        <f>VLOOKUP(D71,'mini-poussin'!A1:DL49,38,FALSE)</f>
        <v>2</v>
      </c>
      <c r="L71" s="13">
        <v>0</v>
      </c>
      <c r="M71" s="13">
        <f>VLOOKUP(D71,'mini-poussin'!A1:DL49,48,FALSE)</f>
        <v>0</v>
      </c>
      <c r="N71" s="32"/>
      <c r="O71" s="13">
        <f>VLOOKUP(D71,'mini-poussin'!A1:DL49,62,FALSE)</f>
        <v>0</v>
      </c>
      <c r="P71" s="32"/>
      <c r="Q71" s="13">
        <f>VLOOKUP(D71,'mini-poussin'!A1:DL49,72,FALSE)</f>
        <v>0</v>
      </c>
      <c r="R71" s="32"/>
      <c r="S71" s="13">
        <f>VLOOKUP(D71,'mini-poussin'!A1:DL49,83,FALSE)</f>
        <v>0</v>
      </c>
      <c r="T71" s="32"/>
      <c r="U71" s="13">
        <f>VLOOKUP(D71,'mini-poussin'!A1:DL49,92,FALSE)</f>
        <v>0</v>
      </c>
      <c r="V71" s="32"/>
      <c r="W71" s="13">
        <f>VLOOKUP(D71,'mini-poussin'!A1:DL49,103,TRUE)</f>
        <v>0</v>
      </c>
      <c r="X71" s="33"/>
    </row>
    <row r="72" spans="2:24" ht="21" customHeight="1" x14ac:dyDescent="0.15">
      <c r="B72" s="9">
        <f>IF(C72=C71,B71,COUNTA($B$44:B71)+1)</f>
        <v>28</v>
      </c>
      <c r="C72" s="10">
        <f t="shared" si="3"/>
        <v>8</v>
      </c>
      <c r="D72" s="18" t="s">
        <v>93</v>
      </c>
      <c r="E72" s="31" t="s">
        <v>64</v>
      </c>
      <c r="F72" s="13">
        <f t="shared" si="4"/>
        <v>7</v>
      </c>
      <c r="G72" s="14">
        <f t="shared" si="5"/>
        <v>1</v>
      </c>
      <c r="H72" s="13">
        <f>VLOOKUP(D72,'mini-poussin'!A1:N49,14,FALSE)</f>
        <v>3</v>
      </c>
      <c r="I72" s="13">
        <f>VLOOKUP(D72,'mini-poussin'!A1:DL49,27,FALSE)</f>
        <v>2</v>
      </c>
      <c r="J72" s="13">
        <v>0</v>
      </c>
      <c r="K72" s="13">
        <f>VLOOKUP(D72,'mini-poussin'!A1:DL49,38,FALSE)</f>
        <v>2</v>
      </c>
      <c r="L72" s="13">
        <v>1</v>
      </c>
      <c r="M72" s="13">
        <f>VLOOKUP(D72,'mini-poussin'!A1:DL49,48,FALSE)</f>
        <v>0</v>
      </c>
      <c r="N72" s="32"/>
      <c r="O72" s="13">
        <f>VLOOKUP(D72,'mini-poussin'!A1:DL49,62,FALSE)</f>
        <v>0</v>
      </c>
      <c r="P72" s="32"/>
      <c r="Q72" s="13">
        <f>VLOOKUP(D72,'mini-poussin'!A1:DL49,72,FALSE)</f>
        <v>0</v>
      </c>
      <c r="R72" s="32"/>
      <c r="S72" s="13">
        <f>VLOOKUP(D72,'mini-poussin'!A1:DL49,83,FALSE)</f>
        <v>0</v>
      </c>
      <c r="T72" s="32"/>
      <c r="U72" s="13">
        <f>VLOOKUP(D72,'mini-poussin'!A1:DL49,92,FALSE)</f>
        <v>0</v>
      </c>
      <c r="V72" s="32"/>
      <c r="W72" s="13">
        <f>VLOOKUP(D72,'mini-poussin'!A1:DL49,103,TRUE)</f>
        <v>0</v>
      </c>
      <c r="X72" s="33"/>
    </row>
    <row r="73" spans="2:24" ht="21" customHeight="1" x14ac:dyDescent="0.15">
      <c r="B73" s="9">
        <f>IF(C73=C72,B72,COUNTA($B$44:B72)+1)</f>
        <v>28</v>
      </c>
      <c r="C73" s="10">
        <f t="shared" si="3"/>
        <v>8</v>
      </c>
      <c r="D73" s="18" t="s">
        <v>94</v>
      </c>
      <c r="E73" s="31" t="s">
        <v>64</v>
      </c>
      <c r="F73" s="13">
        <f t="shared" si="4"/>
        <v>5</v>
      </c>
      <c r="G73" s="14">
        <f t="shared" si="5"/>
        <v>3</v>
      </c>
      <c r="H73" s="13">
        <f>VLOOKUP(D73,'mini-poussin'!A1:N49,14,FALSE)</f>
        <v>0</v>
      </c>
      <c r="I73" s="13">
        <f>VLOOKUP(D73,'mini-poussin'!A1:DL49,27,FALSE)</f>
        <v>0</v>
      </c>
      <c r="J73" s="13">
        <v>0</v>
      </c>
      <c r="K73" s="13">
        <f>VLOOKUP(D73,'mini-poussin'!A1:DL49,38,FALSE)</f>
        <v>5</v>
      </c>
      <c r="L73" s="13">
        <v>3</v>
      </c>
      <c r="M73" s="13">
        <f>VLOOKUP(D73,'mini-poussin'!A1:DL49,48,FALSE)</f>
        <v>0</v>
      </c>
      <c r="N73" s="32"/>
      <c r="O73" s="13">
        <f>VLOOKUP(D73,'mini-poussin'!A1:DL49,62,FALSE)</f>
        <v>0</v>
      </c>
      <c r="P73" s="32"/>
      <c r="Q73" s="13">
        <f>VLOOKUP(D73,'mini-poussin'!A1:DL49,72,FALSE)</f>
        <v>0</v>
      </c>
      <c r="R73" s="32"/>
      <c r="S73" s="13">
        <f>VLOOKUP(D73,'mini-poussin'!A1:DL49,83,FALSE)</f>
        <v>0</v>
      </c>
      <c r="T73" s="32"/>
      <c r="U73" s="13">
        <f>VLOOKUP(D73,'mini-poussin'!A1:DL49,92,FALSE)</f>
        <v>0</v>
      </c>
      <c r="V73" s="32"/>
      <c r="W73" s="13">
        <f>VLOOKUP(D73,'mini-poussin'!A1:DL49,103,TRUE)</f>
        <v>0</v>
      </c>
      <c r="X73" s="33"/>
    </row>
    <row r="74" spans="2:24" ht="21" customHeight="1" x14ac:dyDescent="0.15">
      <c r="B74" s="9">
        <f>IF(C74=C73,B73,COUNTA($B$44:B73)+1)</f>
        <v>28</v>
      </c>
      <c r="C74" s="10">
        <f t="shared" si="3"/>
        <v>8</v>
      </c>
      <c r="D74" s="18" t="s">
        <v>95</v>
      </c>
      <c r="E74" s="31" t="s">
        <v>64</v>
      </c>
      <c r="F74" s="13">
        <f t="shared" si="4"/>
        <v>6</v>
      </c>
      <c r="G74" s="14">
        <f t="shared" si="5"/>
        <v>2</v>
      </c>
      <c r="H74" s="13">
        <f>VLOOKUP(D74,'mini-poussin'!A1:N49,14,FALSE)</f>
        <v>0</v>
      </c>
      <c r="I74" s="13">
        <f>VLOOKUP(D74,'mini-poussin'!A1:DL49,27,FALSE)</f>
        <v>3</v>
      </c>
      <c r="J74" s="13">
        <v>0</v>
      </c>
      <c r="K74" s="13">
        <f>VLOOKUP(D74,'mini-poussin'!A1:DL49,38,FALSE)</f>
        <v>2</v>
      </c>
      <c r="L74" s="13">
        <v>2</v>
      </c>
      <c r="M74" s="13">
        <f>VLOOKUP(D74,'mini-poussin'!A1:DL49,48,FALSE)</f>
        <v>1</v>
      </c>
      <c r="N74" s="32"/>
      <c r="O74" s="13">
        <f>VLOOKUP(D74,'mini-poussin'!A1:DL49,62,FALSE)</f>
        <v>0</v>
      </c>
      <c r="P74" s="32"/>
      <c r="Q74" s="13">
        <f>VLOOKUP(D74,'mini-poussin'!A1:DL49,72,FALSE)</f>
        <v>0</v>
      </c>
      <c r="R74" s="32"/>
      <c r="S74" s="13">
        <f>VLOOKUP(D74,'mini-poussin'!A1:DL49,83,FALSE)</f>
        <v>0</v>
      </c>
      <c r="T74" s="32"/>
      <c r="U74" s="13">
        <f>VLOOKUP(D74,'mini-poussin'!A1:DL49,92,FALSE)</f>
        <v>0</v>
      </c>
      <c r="V74" s="32"/>
      <c r="W74" s="13">
        <f>VLOOKUP(D74,'mini-poussin'!A1:DL49,103,TRUE)</f>
        <v>0</v>
      </c>
      <c r="X74" s="33"/>
    </row>
    <row r="75" spans="2:24" ht="21" customHeight="1" x14ac:dyDescent="0.15">
      <c r="B75" s="9">
        <f>IF(C75=C74,B74,COUNTA($B$44:B74)+1)</f>
        <v>32</v>
      </c>
      <c r="C75" s="10">
        <f t="shared" si="3"/>
        <v>7</v>
      </c>
      <c r="D75" s="18" t="s">
        <v>96</v>
      </c>
      <c r="E75" s="31" t="s">
        <v>64</v>
      </c>
      <c r="F75" s="13">
        <f t="shared" si="4"/>
        <v>7</v>
      </c>
      <c r="G75" s="14">
        <f t="shared" si="5"/>
        <v>0</v>
      </c>
      <c r="H75" s="13">
        <f>VLOOKUP(D75,'mini-poussin'!A1:N49,14,FALSE)</f>
        <v>0</v>
      </c>
      <c r="I75" s="13">
        <f>VLOOKUP(D75,'mini-poussin'!A1:DL49,27,FALSE)</f>
        <v>3</v>
      </c>
      <c r="J75" s="13">
        <v>0</v>
      </c>
      <c r="K75" s="13">
        <f>VLOOKUP(D75,'mini-poussin'!A1:DL49,38,FALSE)</f>
        <v>3</v>
      </c>
      <c r="L75" s="13">
        <v>0</v>
      </c>
      <c r="M75" s="13">
        <f>VLOOKUP(D75,'mini-poussin'!A1:DL49,48,FALSE)</f>
        <v>1</v>
      </c>
      <c r="N75" s="32"/>
      <c r="O75" s="13">
        <f>VLOOKUP(D75,'mini-poussin'!A1:DL49,62,FALSE)</f>
        <v>0</v>
      </c>
      <c r="P75" s="32"/>
      <c r="Q75" s="13">
        <f>VLOOKUP(D75,'mini-poussin'!A1:DL49,72,FALSE)</f>
        <v>0</v>
      </c>
      <c r="R75" s="32"/>
      <c r="S75" s="13">
        <f>VLOOKUP(D75,'mini-poussin'!A1:DL49,83,FALSE)</f>
        <v>0</v>
      </c>
      <c r="T75" s="32"/>
      <c r="U75" s="13">
        <f>VLOOKUP(D75,'mini-poussin'!A1:DL49,92,FALSE)</f>
        <v>0</v>
      </c>
      <c r="V75" s="32"/>
      <c r="W75" s="13">
        <f>VLOOKUP(D75,'mini-poussin'!A1:DL49,103,TRUE)</f>
        <v>0</v>
      </c>
      <c r="X75" s="33"/>
    </row>
    <row r="76" spans="2:24" ht="21" customHeight="1" x14ac:dyDescent="0.15">
      <c r="B76" s="9">
        <f>IF(C76=C75,B75,COUNTA($B$44:B75)+1)</f>
        <v>33</v>
      </c>
      <c r="C76" s="10">
        <f t="shared" si="3"/>
        <v>6</v>
      </c>
      <c r="D76" s="18" t="s">
        <v>97</v>
      </c>
      <c r="E76" s="31" t="s">
        <v>64</v>
      </c>
      <c r="F76" s="13">
        <f t="shared" si="4"/>
        <v>6</v>
      </c>
      <c r="G76" s="14">
        <f t="shared" si="5"/>
        <v>0</v>
      </c>
      <c r="H76" s="13">
        <f>VLOOKUP(D76,'mini-poussin'!A1:N49,14,FALSE)</f>
        <v>3</v>
      </c>
      <c r="I76" s="13">
        <f>VLOOKUP(D76,'mini-poussin'!A1:DL49,27,FALSE)</f>
        <v>3</v>
      </c>
      <c r="J76" s="13">
        <v>0</v>
      </c>
      <c r="K76" s="13">
        <f>VLOOKUP(D76,'mini-poussin'!A1:DL49,38,FALSE)</f>
        <v>0</v>
      </c>
      <c r="L76" s="13">
        <v>0</v>
      </c>
      <c r="M76" s="13">
        <f>VLOOKUP(D76,'mini-poussin'!A1:DL49,48,FALSE)</f>
        <v>0</v>
      </c>
      <c r="N76" s="32"/>
      <c r="O76" s="13">
        <f>VLOOKUP(D76,'mini-poussin'!A1:DL49,62,FALSE)</f>
        <v>0</v>
      </c>
      <c r="P76" s="32"/>
      <c r="Q76" s="13">
        <f>VLOOKUP(D76,'mini-poussin'!A1:DL49,72,FALSE)</f>
        <v>0</v>
      </c>
      <c r="R76" s="32"/>
      <c r="S76" s="13">
        <f>VLOOKUP(D76,'mini-poussin'!A1:DL49,83,FALSE)</f>
        <v>0</v>
      </c>
      <c r="T76" s="32"/>
      <c r="U76" s="13">
        <f>VLOOKUP(D76,'mini-poussin'!A1:DL49,92,FALSE)</f>
        <v>0</v>
      </c>
      <c r="V76" s="32"/>
      <c r="W76" s="13">
        <f>VLOOKUP(D76,'mini-poussin'!A1:DL49,103,TRUE)</f>
        <v>0</v>
      </c>
      <c r="X76" s="33"/>
    </row>
    <row r="77" spans="2:24" ht="21" customHeight="1" x14ac:dyDescent="0.15">
      <c r="B77" s="9">
        <f>IF(C77=C76,B76,COUNTA($B$44:B76)+1)</f>
        <v>33</v>
      </c>
      <c r="C77" s="10">
        <f t="shared" si="3"/>
        <v>6</v>
      </c>
      <c r="D77" s="17" t="s">
        <v>98</v>
      </c>
      <c r="E77" s="31" t="s">
        <v>64</v>
      </c>
      <c r="F77" s="13">
        <f t="shared" si="4"/>
        <v>6</v>
      </c>
      <c r="G77" s="14">
        <f t="shared" si="5"/>
        <v>0</v>
      </c>
      <c r="H77" s="13">
        <f>VLOOKUP(D77,'mini-poussin'!A1:N49,14,FALSE)</f>
        <v>0</v>
      </c>
      <c r="I77" s="13">
        <f>VLOOKUP(D77,'mini-poussin'!A1:DL49,27,FALSE)</f>
        <v>0</v>
      </c>
      <c r="J77" s="13">
        <v>0</v>
      </c>
      <c r="K77" s="13">
        <f>VLOOKUP(D77,'mini-poussin'!A1:DL49,38,FALSE)</f>
        <v>4</v>
      </c>
      <c r="L77" s="13">
        <v>0</v>
      </c>
      <c r="M77" s="13">
        <f>VLOOKUP(D77,'mini-poussin'!A1:DL49,48,FALSE)</f>
        <v>2</v>
      </c>
      <c r="N77" s="32"/>
      <c r="O77" s="13">
        <f>VLOOKUP(D77,'mini-poussin'!A1:DL49,62,FALSE)</f>
        <v>0</v>
      </c>
      <c r="P77" s="32"/>
      <c r="Q77" s="13">
        <f>VLOOKUP(D77,'mini-poussin'!A1:DL49,72,FALSE)</f>
        <v>0</v>
      </c>
      <c r="R77" s="32"/>
      <c r="S77" s="13">
        <f>VLOOKUP(D77,'mini-poussin'!A1:DL49,83,FALSE)</f>
        <v>0</v>
      </c>
      <c r="T77" s="32"/>
      <c r="U77" s="13">
        <f>VLOOKUP(D77,'mini-poussin'!A1:DL49,92,FALSE)</f>
        <v>0</v>
      </c>
      <c r="V77" s="32"/>
      <c r="W77" s="13">
        <f>VLOOKUP(D77,'mini-poussin'!A1:DL49,103,TRUE)</f>
        <v>0</v>
      </c>
      <c r="X77" s="33"/>
    </row>
    <row r="78" spans="2:24" ht="21" customHeight="1" x14ac:dyDescent="0.15">
      <c r="B78" s="9">
        <f>IF(C78=C77,B77,COUNTA($B$44:B77)+1)</f>
        <v>35</v>
      </c>
      <c r="C78" s="10">
        <f t="shared" si="3"/>
        <v>0</v>
      </c>
      <c r="D78" s="17" t="s">
        <v>99</v>
      </c>
      <c r="E78" s="31" t="s">
        <v>64</v>
      </c>
      <c r="F78" s="13">
        <f t="shared" si="4"/>
        <v>0</v>
      </c>
      <c r="G78" s="14">
        <f t="shared" si="5"/>
        <v>0</v>
      </c>
      <c r="H78" s="13">
        <f>VLOOKUP(D78,'mini-poussin'!A1:N49,14,FALSE)</f>
        <v>0</v>
      </c>
      <c r="I78" s="13">
        <f>VLOOKUP(D78,'mini-poussin'!A1:DL49,27,FALSE)</f>
        <v>0</v>
      </c>
      <c r="J78" s="13">
        <v>0</v>
      </c>
      <c r="K78" s="13">
        <f>VLOOKUP(D78,'mini-poussin'!A1:DL49,38,FALSE)</f>
        <v>0</v>
      </c>
      <c r="L78" s="13">
        <v>0</v>
      </c>
      <c r="M78" s="13">
        <f>VLOOKUP(D78,'mini-poussin'!A1:DL49,48,FALSE)</f>
        <v>0</v>
      </c>
      <c r="N78" s="32"/>
      <c r="O78" s="13">
        <f>VLOOKUP(D78,'mini-poussin'!A1:DL49,62,FALSE)</f>
        <v>0</v>
      </c>
      <c r="P78" s="32"/>
      <c r="Q78" s="13">
        <f>VLOOKUP(D78,'mini-poussin'!A1:DL49,72,FALSE)</f>
        <v>0</v>
      </c>
      <c r="R78" s="32"/>
      <c r="S78" s="13">
        <f>VLOOKUP(D78,'mini-poussin'!A1:DL49,83,FALSE)</f>
        <v>0</v>
      </c>
      <c r="T78" s="32"/>
      <c r="U78" s="13">
        <f>VLOOKUP(D78,'mini-poussin'!A1:DL49,92,FALSE)</f>
        <v>0</v>
      </c>
      <c r="V78" s="32"/>
      <c r="W78" s="13">
        <f>VLOOKUP(D78,'mini-poussin'!A1:DL49,103,TRUE)</f>
        <v>0</v>
      </c>
      <c r="X78" s="33"/>
    </row>
    <row r="79" spans="2:24" ht="14" customHeight="1" thickBot="1" x14ac:dyDescent="0.2"/>
    <row r="80" spans="2:24" ht="33.25" customHeight="1" x14ac:dyDescent="0.15">
      <c r="B80" s="37" t="s">
        <v>0</v>
      </c>
      <c r="C80" s="28" t="s">
        <v>1</v>
      </c>
      <c r="D80" s="38" t="s">
        <v>2</v>
      </c>
      <c r="E80" s="38" t="s">
        <v>3</v>
      </c>
      <c r="F80" s="39" t="s">
        <v>4</v>
      </c>
      <c r="G80" s="39" t="s">
        <v>5</v>
      </c>
      <c r="H80" s="28" t="s">
        <v>6</v>
      </c>
      <c r="I80" s="28" t="s">
        <v>7</v>
      </c>
      <c r="J80" s="29" t="s">
        <v>8</v>
      </c>
      <c r="K80" s="40" t="s">
        <v>9</v>
      </c>
      <c r="L80" s="29" t="s">
        <v>10</v>
      </c>
      <c r="M80" s="40" t="s">
        <v>11</v>
      </c>
      <c r="N80" s="29" t="s">
        <v>12</v>
      </c>
      <c r="O80" s="40" t="s">
        <v>13</v>
      </c>
      <c r="P80" s="29" t="s">
        <v>14</v>
      </c>
      <c r="Q80" s="40" t="s">
        <v>15</v>
      </c>
      <c r="R80" s="29" t="s">
        <v>16</v>
      </c>
      <c r="S80" s="40" t="s">
        <v>17</v>
      </c>
      <c r="T80" s="29" t="s">
        <v>18</v>
      </c>
      <c r="U80" s="40" t="s">
        <v>19</v>
      </c>
      <c r="V80" s="29" t="s">
        <v>20</v>
      </c>
      <c r="W80" s="40" t="s">
        <v>21</v>
      </c>
      <c r="X80" s="41" t="s">
        <v>22</v>
      </c>
    </row>
    <row r="81" spans="2:24" ht="15.5" customHeight="1" x14ac:dyDescent="0.15">
      <c r="B81" s="9">
        <v>1</v>
      </c>
      <c r="C81" s="10">
        <f t="shared" ref="C81:C101" si="6">SUM(F81:G81)</f>
        <v>21</v>
      </c>
      <c r="D81" s="42" t="s">
        <v>100</v>
      </c>
      <c r="E81" s="43" t="s">
        <v>101</v>
      </c>
      <c r="F81" s="44">
        <f t="shared" ref="F81:F101" si="7">H81+I81+K81+M81+O81+Q81+S81+U81+W81</f>
        <v>19</v>
      </c>
      <c r="G81" s="45">
        <f t="shared" ref="G81:G101" si="8">J81+L81+N81+P81+R81+T81+V81+X81</f>
        <v>2</v>
      </c>
      <c r="H81" s="13">
        <f>VLOOKUP(D81,'Poussins '!A1:N28,14,FALSE)</f>
        <v>5</v>
      </c>
      <c r="I81" s="13">
        <f>VLOOKUP(D81,'Poussins '!A1:DM28,27,FALSE)</f>
        <v>7</v>
      </c>
      <c r="J81" s="13">
        <v>0</v>
      </c>
      <c r="K81" s="13">
        <f>VLOOKUP(D81,'Poussins '!A1:DM28,38,FALSE)</f>
        <v>6</v>
      </c>
      <c r="L81" s="13">
        <v>2</v>
      </c>
      <c r="M81" s="13">
        <f>VLOOKUP(D81,'Poussins '!A1:DM28,48,FALSE)</f>
        <v>1</v>
      </c>
      <c r="N81" s="32"/>
      <c r="O81" s="13">
        <f>VLOOKUP(D81,'Poussins '!A1:DM28,60,FALSE)</f>
        <v>0</v>
      </c>
      <c r="P81" s="32"/>
      <c r="Q81" s="13">
        <f>VLOOKUP(D81,'Poussins '!A1:DM28,70,FALSE)</f>
        <v>0</v>
      </c>
      <c r="R81" s="32"/>
      <c r="S81" s="13">
        <f>VLOOKUP(D81,'Poussins '!A1:DM28,82,FALSE)</f>
        <v>0</v>
      </c>
      <c r="T81" s="32"/>
      <c r="U81" s="13">
        <f>VLOOKUP(D81,'Poussins '!A1:DM28,91,FALSE)</f>
        <v>0</v>
      </c>
      <c r="V81" s="32"/>
      <c r="W81" s="13">
        <f>VLOOKUP(D81,'Poussins '!A1:DM28,103,TRUE)</f>
        <v>0</v>
      </c>
      <c r="X81" s="33"/>
    </row>
    <row r="82" spans="2:24" ht="21" customHeight="1" x14ac:dyDescent="0.15">
      <c r="B82" s="9">
        <f>IF(C82=C81,B81,COUNTA($B$81:B81)+1)</f>
        <v>2</v>
      </c>
      <c r="C82" s="10">
        <f t="shared" si="6"/>
        <v>20</v>
      </c>
      <c r="D82" s="11" t="s">
        <v>102</v>
      </c>
      <c r="E82" s="43" t="s">
        <v>101</v>
      </c>
      <c r="F82" s="13">
        <f t="shared" si="7"/>
        <v>17</v>
      </c>
      <c r="G82" s="14">
        <f t="shared" si="8"/>
        <v>3</v>
      </c>
      <c r="H82" s="13">
        <f>VLOOKUP(D82,'Poussins '!A1:N28,14,FALSE)</f>
        <v>4</v>
      </c>
      <c r="I82" s="13">
        <f>VLOOKUP(D82,'Poussins '!A1:DM28,27,FALSE)</f>
        <v>7</v>
      </c>
      <c r="J82" s="13">
        <v>0</v>
      </c>
      <c r="K82" s="13">
        <f>VLOOKUP(D82,'Poussins '!A1:DM28,38,FALSE)</f>
        <v>5</v>
      </c>
      <c r="L82" s="13">
        <v>3</v>
      </c>
      <c r="M82" s="13">
        <f>VLOOKUP(D82,'Poussins '!A1:DM28,48,FALSE)</f>
        <v>1</v>
      </c>
      <c r="N82" s="32"/>
      <c r="O82" s="13">
        <f>VLOOKUP(D82,'Poussins '!A1:DM28,60,FALSE)</f>
        <v>0</v>
      </c>
      <c r="P82" s="32"/>
      <c r="Q82" s="13">
        <f>VLOOKUP(D82,'Poussins '!A1:DM28,70,FALSE)</f>
        <v>0</v>
      </c>
      <c r="R82" s="32"/>
      <c r="S82" s="13">
        <f>VLOOKUP(D82,'Poussins '!A1:DM28,82,FALSE)</f>
        <v>0</v>
      </c>
      <c r="T82" s="32"/>
      <c r="U82" s="13">
        <f>VLOOKUP(D82,'Poussins '!A1:DM28,91,FALSE)</f>
        <v>0</v>
      </c>
      <c r="V82" s="32"/>
      <c r="W82" s="13">
        <f>VLOOKUP(D82,'Poussins '!A1:DM28,103,TRUE)</f>
        <v>0</v>
      </c>
      <c r="X82" s="33"/>
    </row>
    <row r="83" spans="2:24" ht="14.75" customHeight="1" x14ac:dyDescent="0.15">
      <c r="B83" s="9">
        <f>IF(C83=C82,B82,COUNTA($B$81:B82)+1)</f>
        <v>3</v>
      </c>
      <c r="C83" s="10">
        <f t="shared" si="6"/>
        <v>19</v>
      </c>
      <c r="D83" s="42" t="s">
        <v>103</v>
      </c>
      <c r="E83" s="43" t="s">
        <v>101</v>
      </c>
      <c r="F83" s="13">
        <f t="shared" si="7"/>
        <v>19</v>
      </c>
      <c r="G83" s="14">
        <f t="shared" si="8"/>
        <v>0</v>
      </c>
      <c r="H83" s="13">
        <f>VLOOKUP(D83,'Poussins '!A1:N28,14,FALSE)</f>
        <v>5</v>
      </c>
      <c r="I83" s="13">
        <f>VLOOKUP(D83,'Poussins '!A1:DM28,27,FALSE)</f>
        <v>7</v>
      </c>
      <c r="J83" s="13">
        <v>0</v>
      </c>
      <c r="K83" s="13">
        <f>VLOOKUP(D83,'Poussins '!A1:DM28,38,FALSE)</f>
        <v>6</v>
      </c>
      <c r="L83" s="13">
        <v>0</v>
      </c>
      <c r="M83" s="13">
        <f>VLOOKUP(D83,'Poussins '!A1:DM28,48,FALSE)</f>
        <v>1</v>
      </c>
      <c r="N83" s="32"/>
      <c r="O83" s="13">
        <f>VLOOKUP(D83,'Poussins '!A1:DM28,60,FALSE)</f>
        <v>0</v>
      </c>
      <c r="P83" s="32"/>
      <c r="Q83" s="13">
        <f>VLOOKUP(D83,'Poussins '!A1:DM28,70,FALSE)</f>
        <v>0</v>
      </c>
      <c r="R83" s="32"/>
      <c r="S83" s="13">
        <f>VLOOKUP(D83,'Poussins '!A1:DM28,82,FALSE)</f>
        <v>0</v>
      </c>
      <c r="T83" s="32"/>
      <c r="U83" s="13">
        <f>VLOOKUP(D83,'Poussins '!A1:DM28,91,FALSE)</f>
        <v>0</v>
      </c>
      <c r="V83" s="32"/>
      <c r="W83" s="13">
        <f>VLOOKUP(D83,'Poussins '!A1:DM28,103,TRUE)</f>
        <v>0</v>
      </c>
      <c r="X83" s="33"/>
    </row>
    <row r="84" spans="2:24" ht="21" customHeight="1" x14ac:dyDescent="0.15">
      <c r="B84" s="9">
        <f>IF(C84=C83,B83,COUNTA($B$81:B83)+1)</f>
        <v>3</v>
      </c>
      <c r="C84" s="10">
        <f t="shared" si="6"/>
        <v>19</v>
      </c>
      <c r="D84" s="11" t="s">
        <v>104</v>
      </c>
      <c r="E84" s="43" t="s">
        <v>101</v>
      </c>
      <c r="F84" s="13">
        <f t="shared" si="7"/>
        <v>19</v>
      </c>
      <c r="G84" s="14">
        <f t="shared" si="8"/>
        <v>0</v>
      </c>
      <c r="H84" s="13">
        <f>VLOOKUP(D84,'Poussins '!A1:N28,14,FALSE)</f>
        <v>5</v>
      </c>
      <c r="I84" s="13">
        <f>VLOOKUP(D84,'Poussins '!A1:DM28,27,FALSE)</f>
        <v>7</v>
      </c>
      <c r="J84" s="13">
        <v>0</v>
      </c>
      <c r="K84" s="13">
        <f>VLOOKUP(D84,'Poussins '!A1:DM28,38,FALSE)</f>
        <v>6</v>
      </c>
      <c r="L84" s="13">
        <v>0</v>
      </c>
      <c r="M84" s="13">
        <f>VLOOKUP(D84,'Poussins '!A1:DM28,48,FALSE)</f>
        <v>1</v>
      </c>
      <c r="N84" s="32"/>
      <c r="O84" s="13">
        <f>VLOOKUP(D84,'Poussins '!A1:DM28,60,FALSE)</f>
        <v>0</v>
      </c>
      <c r="P84" s="32"/>
      <c r="Q84" s="13">
        <f>VLOOKUP(D84,'Poussins '!A1:DM28,70,FALSE)</f>
        <v>0</v>
      </c>
      <c r="R84" s="32"/>
      <c r="S84" s="13">
        <f>VLOOKUP(D84,'Poussins '!A1:DM28,82,FALSE)</f>
        <v>0</v>
      </c>
      <c r="T84" s="32"/>
      <c r="U84" s="13">
        <f>VLOOKUP(D84,'Poussins '!A1:DM28,91,FALSE)</f>
        <v>0</v>
      </c>
      <c r="V84" s="32"/>
      <c r="W84" s="13">
        <f>VLOOKUP(D84,'Poussins '!A1:DM28,103,TRUE)</f>
        <v>0</v>
      </c>
      <c r="X84" s="33"/>
    </row>
    <row r="85" spans="2:24" ht="21" customHeight="1" x14ac:dyDescent="0.15">
      <c r="B85" s="9">
        <f>IF(C85=C84,B84,COUNTA($B$81:B84)+1)</f>
        <v>5</v>
      </c>
      <c r="C85" s="10">
        <f t="shared" si="6"/>
        <v>18</v>
      </c>
      <c r="D85" s="11" t="s">
        <v>105</v>
      </c>
      <c r="E85" s="43" t="s">
        <v>101</v>
      </c>
      <c r="F85" s="13">
        <f t="shared" si="7"/>
        <v>18</v>
      </c>
      <c r="G85" s="14">
        <f t="shared" si="8"/>
        <v>0</v>
      </c>
      <c r="H85" s="13">
        <f>VLOOKUP(D85,'Poussins '!A1:N28,14,FALSE)</f>
        <v>5</v>
      </c>
      <c r="I85" s="13">
        <f>VLOOKUP(D85,'Poussins '!A1:DM28,27,FALSE)</f>
        <v>7</v>
      </c>
      <c r="J85" s="13">
        <v>0</v>
      </c>
      <c r="K85" s="13">
        <f>VLOOKUP(D85,'Poussins '!A1:DM28,38,FALSE)</f>
        <v>6</v>
      </c>
      <c r="L85" s="13">
        <v>0</v>
      </c>
      <c r="M85" s="13">
        <f>VLOOKUP(D85,'Poussins '!A1:DM28,48,FALSE)</f>
        <v>0</v>
      </c>
      <c r="N85" s="32"/>
      <c r="O85" s="13">
        <f>VLOOKUP(D85,'Poussins '!A1:DM28,60,FALSE)</f>
        <v>0</v>
      </c>
      <c r="P85" s="32"/>
      <c r="Q85" s="13">
        <f>VLOOKUP(D85,'Poussins '!A1:DM28,70,FALSE)</f>
        <v>0</v>
      </c>
      <c r="R85" s="32"/>
      <c r="S85" s="13">
        <f>VLOOKUP(D85,'Poussins '!A1:DM28,82,FALSE)</f>
        <v>0</v>
      </c>
      <c r="T85" s="32"/>
      <c r="U85" s="13">
        <f>VLOOKUP(D85,'Poussins '!A1:DM28,91,FALSE)</f>
        <v>0</v>
      </c>
      <c r="V85" s="32"/>
      <c r="W85" s="13">
        <f>VLOOKUP(D85,'Poussins '!A1:DM28,103,TRUE)</f>
        <v>0</v>
      </c>
      <c r="X85" s="33"/>
    </row>
    <row r="86" spans="2:24" ht="21" customHeight="1" x14ac:dyDescent="0.15">
      <c r="B86" s="9">
        <f>IF(C86=C85,B85,COUNTA($B$81:B85)+1)</f>
        <v>5</v>
      </c>
      <c r="C86" s="10">
        <f t="shared" si="6"/>
        <v>18</v>
      </c>
      <c r="D86" s="11" t="s">
        <v>106</v>
      </c>
      <c r="E86" s="43" t="s">
        <v>101</v>
      </c>
      <c r="F86" s="13">
        <f t="shared" si="7"/>
        <v>16</v>
      </c>
      <c r="G86" s="14">
        <f t="shared" si="8"/>
        <v>2</v>
      </c>
      <c r="H86" s="13">
        <f>VLOOKUP(D86,'Poussins '!A1:N28,14,FALSE)</f>
        <v>4</v>
      </c>
      <c r="I86" s="13">
        <f>VLOOKUP(D86,'Poussins '!A1:DM28,27,FALSE)</f>
        <v>6</v>
      </c>
      <c r="J86" s="13">
        <v>0</v>
      </c>
      <c r="K86" s="13">
        <f>VLOOKUP(D86,'Poussins '!A1:DM28,38,FALSE)</f>
        <v>5</v>
      </c>
      <c r="L86" s="13">
        <v>2</v>
      </c>
      <c r="M86" s="13">
        <f>VLOOKUP(D86,'Poussins '!A1:DM28,48,FALSE)</f>
        <v>1</v>
      </c>
      <c r="N86" s="32"/>
      <c r="O86" s="13">
        <f>VLOOKUP(D86,'Poussins '!A1:DM28,60,FALSE)</f>
        <v>0</v>
      </c>
      <c r="P86" s="32"/>
      <c r="Q86" s="13">
        <f>VLOOKUP(D86,'Poussins '!A1:DM28,70,FALSE)</f>
        <v>0</v>
      </c>
      <c r="R86" s="32"/>
      <c r="S86" s="13">
        <f>VLOOKUP(D86,'Poussins '!A1:DM28,82,FALSE)</f>
        <v>0</v>
      </c>
      <c r="T86" s="32"/>
      <c r="U86" s="13">
        <f>VLOOKUP(D86,'Poussins '!A1:DM28,91,FALSE)</f>
        <v>0</v>
      </c>
      <c r="V86" s="32"/>
      <c r="W86" s="13">
        <f>VLOOKUP(D86,'Poussins '!A1:DM28,103,TRUE)</f>
        <v>0</v>
      </c>
      <c r="X86" s="33"/>
    </row>
    <row r="87" spans="2:24" ht="14.75" customHeight="1" x14ac:dyDescent="0.15">
      <c r="B87" s="9">
        <f>IF(C87=C86,B86,COUNTA($B$81:B86)+1)</f>
        <v>5</v>
      </c>
      <c r="C87" s="10">
        <f t="shared" si="6"/>
        <v>18</v>
      </c>
      <c r="D87" s="42" t="s">
        <v>107</v>
      </c>
      <c r="E87" s="43" t="s">
        <v>101</v>
      </c>
      <c r="F87" s="13">
        <f t="shared" si="7"/>
        <v>17</v>
      </c>
      <c r="G87" s="14">
        <f t="shared" si="8"/>
        <v>1</v>
      </c>
      <c r="H87" s="13">
        <f>VLOOKUP(D87,'Poussins '!A1:N28,14,FALSE)</f>
        <v>3</v>
      </c>
      <c r="I87" s="13">
        <f>VLOOKUP(D87,'Poussins '!A1:DM28,27,FALSE)</f>
        <v>7</v>
      </c>
      <c r="J87" s="13">
        <v>0</v>
      </c>
      <c r="K87" s="13">
        <f>VLOOKUP(D87,'Poussins '!A1:DM28,38,FALSE)</f>
        <v>6</v>
      </c>
      <c r="L87" s="13">
        <v>1</v>
      </c>
      <c r="M87" s="13">
        <f>VLOOKUP(D87,'Poussins '!A1:DM28,48,FALSE)</f>
        <v>1</v>
      </c>
      <c r="N87" s="32"/>
      <c r="O87" s="13">
        <f>VLOOKUP(D87,'Poussins '!A1:DM28,60,FALSE)</f>
        <v>0</v>
      </c>
      <c r="P87" s="32"/>
      <c r="Q87" s="13">
        <f>VLOOKUP(D87,'Poussins '!A1:DM28,70,FALSE)</f>
        <v>0</v>
      </c>
      <c r="R87" s="32"/>
      <c r="S87" s="13">
        <f>VLOOKUP(D87,'Poussins '!A1:DM28,82,FALSE)</f>
        <v>0</v>
      </c>
      <c r="T87" s="32"/>
      <c r="U87" s="13">
        <f>VLOOKUP(D87,'Poussins '!A1:DM28,91,FALSE)</f>
        <v>0</v>
      </c>
      <c r="V87" s="32"/>
      <c r="W87" s="13">
        <f>VLOOKUP(D87,'Poussins '!A1:DM28,103,TRUE)</f>
        <v>0</v>
      </c>
      <c r="X87" s="33"/>
    </row>
    <row r="88" spans="2:24" ht="21" customHeight="1" x14ac:dyDescent="0.15">
      <c r="B88" s="9">
        <f>IF(C88=C87,B87,COUNTA($B$81:B87)+1)</f>
        <v>8</v>
      </c>
      <c r="C88" s="10">
        <f t="shared" si="6"/>
        <v>16</v>
      </c>
      <c r="D88" s="18" t="s">
        <v>108</v>
      </c>
      <c r="E88" s="43" t="s">
        <v>101</v>
      </c>
      <c r="F88" s="13">
        <f t="shared" si="7"/>
        <v>15</v>
      </c>
      <c r="G88" s="14">
        <f t="shared" si="8"/>
        <v>1</v>
      </c>
      <c r="H88" s="13">
        <f>VLOOKUP(D88,'Poussins '!A1:N28,14,FALSE)</f>
        <v>4</v>
      </c>
      <c r="I88" s="13">
        <f>VLOOKUP(D88,'Poussins '!A1:DM28,27,FALSE)</f>
        <v>6</v>
      </c>
      <c r="J88" s="13">
        <v>0</v>
      </c>
      <c r="K88" s="13">
        <f>VLOOKUP(D88,'Poussins '!A1:DM28,38,FALSE)</f>
        <v>4</v>
      </c>
      <c r="L88" s="13">
        <v>1</v>
      </c>
      <c r="M88" s="13">
        <f>VLOOKUP(D88,'Poussins '!A1:DM28,48,FALSE)</f>
        <v>1</v>
      </c>
      <c r="N88" s="32"/>
      <c r="O88" s="13">
        <f>VLOOKUP(D88,'Poussins '!A1:DM28,60,FALSE)</f>
        <v>0</v>
      </c>
      <c r="P88" s="32"/>
      <c r="Q88" s="13">
        <f>VLOOKUP(D88,'Poussins '!A1:DM28,70,FALSE)</f>
        <v>0</v>
      </c>
      <c r="R88" s="32"/>
      <c r="S88" s="13">
        <f>VLOOKUP(D88,'Poussins '!A1:DM28,82,FALSE)</f>
        <v>0</v>
      </c>
      <c r="T88" s="32"/>
      <c r="U88" s="13">
        <f>VLOOKUP(D88,'Poussins '!A1:DM28,91,FALSE)</f>
        <v>0</v>
      </c>
      <c r="V88" s="32"/>
      <c r="W88" s="13">
        <f>VLOOKUP(D88,'Poussins '!A1:DM28,103,TRUE)</f>
        <v>0</v>
      </c>
      <c r="X88" s="33"/>
    </row>
    <row r="89" spans="2:24" ht="21" customHeight="1" x14ac:dyDescent="0.15">
      <c r="B89" s="9">
        <f>IF(C89=C88,B88,COUNTA($B$81:B88)+1)</f>
        <v>9</v>
      </c>
      <c r="C89" s="10">
        <f t="shared" si="6"/>
        <v>15</v>
      </c>
      <c r="D89" s="18" t="s">
        <v>109</v>
      </c>
      <c r="E89" s="43" t="s">
        <v>101</v>
      </c>
      <c r="F89" s="13">
        <f t="shared" si="7"/>
        <v>14</v>
      </c>
      <c r="G89" s="14">
        <f t="shared" si="8"/>
        <v>1</v>
      </c>
      <c r="H89" s="13">
        <f>VLOOKUP(D89,'Poussins '!A1:N28,14,FALSE)</f>
        <v>3</v>
      </c>
      <c r="I89" s="13">
        <f>VLOOKUP(D89,'Poussins '!A1:DM28,27,FALSE)</f>
        <v>5</v>
      </c>
      <c r="J89" s="13">
        <v>0</v>
      </c>
      <c r="K89" s="13">
        <f>VLOOKUP(D89,'Poussins '!A1:DM28,38,FALSE)</f>
        <v>5</v>
      </c>
      <c r="L89" s="13">
        <v>1</v>
      </c>
      <c r="M89" s="13">
        <f>VLOOKUP(D89,'Poussins '!A1:DM28,48,FALSE)</f>
        <v>1</v>
      </c>
      <c r="N89" s="32"/>
      <c r="O89" s="13">
        <f>VLOOKUP(D89,'Poussins '!A1:DM28,60,FALSE)</f>
        <v>0</v>
      </c>
      <c r="P89" s="32"/>
      <c r="Q89" s="13">
        <f>VLOOKUP(D89,'Poussins '!A1:DM28,70,FALSE)</f>
        <v>0</v>
      </c>
      <c r="R89" s="32"/>
      <c r="S89" s="13">
        <f>VLOOKUP(D89,'Poussins '!A1:DM28,82,FALSE)</f>
        <v>0</v>
      </c>
      <c r="T89" s="32"/>
      <c r="U89" s="13">
        <f>VLOOKUP(D89,'Poussins '!A1:DM28,91,FALSE)</f>
        <v>0</v>
      </c>
      <c r="V89" s="32"/>
      <c r="W89" s="13">
        <f>VLOOKUP(D89,'Poussins '!A1:DM28,103,TRUE)</f>
        <v>0</v>
      </c>
      <c r="X89" s="33"/>
    </row>
    <row r="90" spans="2:24" ht="15" customHeight="1" x14ac:dyDescent="0.15">
      <c r="B90" s="9">
        <f>IF(C90=C89,B89,COUNTA($B$81:B89)+1)</f>
        <v>10</v>
      </c>
      <c r="C90" s="10">
        <f t="shared" si="6"/>
        <v>14</v>
      </c>
      <c r="D90" s="18" t="s">
        <v>110</v>
      </c>
      <c r="E90" s="43" t="s">
        <v>101</v>
      </c>
      <c r="F90" s="13">
        <f t="shared" si="7"/>
        <v>14</v>
      </c>
      <c r="G90" s="14">
        <f t="shared" si="8"/>
        <v>0</v>
      </c>
      <c r="H90" s="13">
        <f>VLOOKUP(D90,'Poussins '!A1:N28,14,FALSE)</f>
        <v>5</v>
      </c>
      <c r="I90" s="13">
        <f>VLOOKUP(D90,'Poussins '!A1:DM28,27,FALSE)</f>
        <v>5</v>
      </c>
      <c r="J90" s="13">
        <v>0</v>
      </c>
      <c r="K90" s="13">
        <f>VLOOKUP(D90,'Poussins '!A1:DM28,38,FALSE)</f>
        <v>4</v>
      </c>
      <c r="L90" s="13">
        <v>0</v>
      </c>
      <c r="M90" s="13">
        <f>VLOOKUP(D90,'Poussins '!A1:DM28,48,FALSE)</f>
        <v>0</v>
      </c>
      <c r="N90" s="32"/>
      <c r="O90" s="13">
        <f>VLOOKUP(D90,'Poussins '!A1:DM28,60,FALSE)</f>
        <v>0</v>
      </c>
      <c r="P90" s="32"/>
      <c r="Q90" s="13">
        <f>VLOOKUP(D90,'Poussins '!A1:DM28,70,FALSE)</f>
        <v>0</v>
      </c>
      <c r="R90" s="32"/>
      <c r="S90" s="13">
        <f>VLOOKUP(D90,'Poussins '!A1:DM28,82,FALSE)</f>
        <v>0</v>
      </c>
      <c r="T90" s="32"/>
      <c r="U90" s="13">
        <f>VLOOKUP(D90,'Poussins '!A1:DM28,91,FALSE)</f>
        <v>0</v>
      </c>
      <c r="V90" s="32"/>
      <c r="W90" s="13">
        <f>VLOOKUP(D90,'Poussins '!A1:DM28,103,TRUE)</f>
        <v>0</v>
      </c>
      <c r="X90" s="33"/>
    </row>
    <row r="91" spans="2:24" ht="15.75" customHeight="1" x14ac:dyDescent="0.15">
      <c r="B91" s="9">
        <f>IF(C91=C90,B90,COUNTA($B$81:B90)+1)</f>
        <v>10</v>
      </c>
      <c r="C91" s="10">
        <f t="shared" si="6"/>
        <v>14</v>
      </c>
      <c r="D91" s="18" t="s">
        <v>111</v>
      </c>
      <c r="E91" s="43" t="s">
        <v>101</v>
      </c>
      <c r="F91" s="13">
        <f t="shared" si="7"/>
        <v>13</v>
      </c>
      <c r="G91" s="14">
        <f t="shared" si="8"/>
        <v>1</v>
      </c>
      <c r="H91" s="13">
        <f>VLOOKUP(D91,'Poussins '!A1:N28,14,FALSE)</f>
        <v>2</v>
      </c>
      <c r="I91" s="13">
        <f>VLOOKUP(D91,'Poussins '!A1:DM28,27,FALSE)</f>
        <v>5</v>
      </c>
      <c r="J91" s="13">
        <v>0</v>
      </c>
      <c r="K91" s="13">
        <f>VLOOKUP(D91,'Poussins '!A1:DM28,38,FALSE)</f>
        <v>4</v>
      </c>
      <c r="L91" s="13">
        <v>1</v>
      </c>
      <c r="M91" s="13">
        <f>VLOOKUP(D91,'Poussins '!A1:DM28,48,FALSE)</f>
        <v>2</v>
      </c>
      <c r="N91" s="32"/>
      <c r="O91" s="13">
        <f>VLOOKUP(D91,'Poussins '!A1:DM28,60,FALSE)</f>
        <v>0</v>
      </c>
      <c r="P91" s="32"/>
      <c r="Q91" s="13">
        <f>VLOOKUP(D91,'Poussins '!A1:DM28,70,FALSE)</f>
        <v>0</v>
      </c>
      <c r="R91" s="32"/>
      <c r="S91" s="13">
        <f>VLOOKUP(D91,'Poussins '!A1:DM28,82,FALSE)</f>
        <v>0</v>
      </c>
      <c r="T91" s="32"/>
      <c r="U91" s="13">
        <f>VLOOKUP(D91,'Poussins '!A1:DM28,91,FALSE)</f>
        <v>0</v>
      </c>
      <c r="V91" s="32"/>
      <c r="W91" s="13">
        <f>VLOOKUP(D91,'Poussins '!A1:DM28,103,TRUE)</f>
        <v>0</v>
      </c>
      <c r="X91" s="33"/>
    </row>
    <row r="92" spans="2:24" ht="21" customHeight="1" x14ac:dyDescent="0.15">
      <c r="B92" s="9">
        <f>IF(C92=C91,B91,COUNTA($B$81:B91)+1)</f>
        <v>12</v>
      </c>
      <c r="C92" s="10">
        <f t="shared" si="6"/>
        <v>13</v>
      </c>
      <c r="D92" s="18" t="s">
        <v>112</v>
      </c>
      <c r="E92" s="43" t="s">
        <v>101</v>
      </c>
      <c r="F92" s="13">
        <f t="shared" si="7"/>
        <v>13</v>
      </c>
      <c r="G92" s="14">
        <f t="shared" si="8"/>
        <v>0</v>
      </c>
      <c r="H92" s="13">
        <f>VLOOKUP(D92,'Poussins '!A1:N28,14,FALSE)</f>
        <v>5</v>
      </c>
      <c r="I92" s="13">
        <f>VLOOKUP(D92,'Poussins '!A1:DM28,27,FALSE)</f>
        <v>5</v>
      </c>
      <c r="J92" s="13">
        <v>0</v>
      </c>
      <c r="K92" s="13">
        <f>VLOOKUP(D92,'Poussins '!A1:DM28,38,FALSE)</f>
        <v>3</v>
      </c>
      <c r="L92" s="13">
        <v>0</v>
      </c>
      <c r="M92" s="13">
        <f>VLOOKUP(D92,'Poussins '!A1:DM28,48,FALSE)</f>
        <v>0</v>
      </c>
      <c r="N92" s="32"/>
      <c r="O92" s="13">
        <f>VLOOKUP(D92,'Poussins '!A1:DM28,60,FALSE)</f>
        <v>0</v>
      </c>
      <c r="P92" s="32"/>
      <c r="Q92" s="13">
        <f>VLOOKUP(D92,'Poussins '!A1:DM28,70,FALSE)</f>
        <v>0</v>
      </c>
      <c r="R92" s="32"/>
      <c r="S92" s="13">
        <f>VLOOKUP(D92,'Poussins '!A1:DM28,82,FALSE)</f>
        <v>0</v>
      </c>
      <c r="T92" s="32"/>
      <c r="U92" s="13">
        <f>VLOOKUP(D92,'Poussins '!A1:DM28,91,FALSE)</f>
        <v>0</v>
      </c>
      <c r="V92" s="32"/>
      <c r="W92" s="13">
        <f>VLOOKUP(D92,'Poussins '!A1:DM28,103,TRUE)</f>
        <v>0</v>
      </c>
      <c r="X92" s="33"/>
    </row>
    <row r="93" spans="2:24" ht="14.75" customHeight="1" x14ac:dyDescent="0.15">
      <c r="B93" s="9">
        <f>IF(C93=C92,B92,COUNTA($B$81:B92)+1)</f>
        <v>12</v>
      </c>
      <c r="C93" s="10">
        <f t="shared" si="6"/>
        <v>13</v>
      </c>
      <c r="D93" s="34" t="s">
        <v>113</v>
      </c>
      <c r="E93" s="43" t="s">
        <v>101</v>
      </c>
      <c r="F93" s="13">
        <f t="shared" si="7"/>
        <v>13</v>
      </c>
      <c r="G93" s="14">
        <f t="shared" si="8"/>
        <v>0</v>
      </c>
      <c r="H93" s="13">
        <f>VLOOKUP(D93,'Poussins '!A1:N28,14,FALSE)</f>
        <v>0</v>
      </c>
      <c r="I93" s="13">
        <f>VLOOKUP(D93,'Poussins '!A1:DM28,27,FALSE)</f>
        <v>6</v>
      </c>
      <c r="J93" s="13">
        <v>0</v>
      </c>
      <c r="K93" s="13">
        <f>VLOOKUP(D93,'Poussins '!A1:DM28,38,FALSE)</f>
        <v>6</v>
      </c>
      <c r="L93" s="13">
        <v>0</v>
      </c>
      <c r="M93" s="13">
        <f>VLOOKUP(D93,'Poussins '!A1:DM28,48,FALSE)</f>
        <v>1</v>
      </c>
      <c r="N93" s="32"/>
      <c r="O93" s="13">
        <f>VLOOKUP(D93,'Poussins '!A1:DM28,60,FALSE)</f>
        <v>0</v>
      </c>
      <c r="P93" s="32"/>
      <c r="Q93" s="13">
        <f>VLOOKUP(D93,'Poussins '!A1:DM28,70,FALSE)</f>
        <v>0</v>
      </c>
      <c r="R93" s="32"/>
      <c r="S93" s="13">
        <f>VLOOKUP(D93,'Poussins '!A1:DM28,82,FALSE)</f>
        <v>0</v>
      </c>
      <c r="T93" s="32"/>
      <c r="U93" s="13">
        <f>VLOOKUP(D93,'Poussins '!A1:DM28,91,FALSE)</f>
        <v>0</v>
      </c>
      <c r="V93" s="32"/>
      <c r="W93" s="13">
        <f>VLOOKUP(D93,'Poussins '!A1:DM28,103,TRUE)</f>
        <v>0</v>
      </c>
      <c r="X93" s="33"/>
    </row>
    <row r="94" spans="2:24" ht="21" customHeight="1" x14ac:dyDescent="0.15">
      <c r="B94" s="9">
        <f>IF(C94=C93,B93,COUNTA($B$81:B93)+1)</f>
        <v>14</v>
      </c>
      <c r="C94" s="10">
        <f t="shared" si="6"/>
        <v>12</v>
      </c>
      <c r="D94" s="18" t="s">
        <v>114</v>
      </c>
      <c r="E94" s="43" t="s">
        <v>101</v>
      </c>
      <c r="F94" s="13">
        <f t="shared" si="7"/>
        <v>11</v>
      </c>
      <c r="G94" s="14">
        <f t="shared" si="8"/>
        <v>1</v>
      </c>
      <c r="H94" s="13">
        <f>VLOOKUP(D94,'Poussins '!A1:N28,14,FALSE)</f>
        <v>1</v>
      </c>
      <c r="I94" s="13">
        <f>VLOOKUP(D94,'Poussins '!A1:DM28,27,FALSE)</f>
        <v>6</v>
      </c>
      <c r="J94" s="13">
        <v>0</v>
      </c>
      <c r="K94" s="13">
        <f>VLOOKUP(D94,'Poussins '!A1:DM28,38,FALSE)</f>
        <v>3</v>
      </c>
      <c r="L94" s="13">
        <v>1</v>
      </c>
      <c r="M94" s="13">
        <f>VLOOKUP(D94,'Poussins '!A1:DM28,48,FALSE)</f>
        <v>1</v>
      </c>
      <c r="N94" s="32"/>
      <c r="O94" s="13">
        <f>VLOOKUP(D94,'Poussins '!A1:DM28,60,FALSE)</f>
        <v>0</v>
      </c>
      <c r="P94" s="32"/>
      <c r="Q94" s="13">
        <f>VLOOKUP(D94,'Poussins '!A1:DM28,70,FALSE)</f>
        <v>0</v>
      </c>
      <c r="R94" s="32"/>
      <c r="S94" s="13">
        <f>VLOOKUP(D94,'Poussins '!A1:DM28,82,FALSE)</f>
        <v>0</v>
      </c>
      <c r="T94" s="32"/>
      <c r="U94" s="13">
        <f>VLOOKUP(D94,'Poussins '!A1:DM28,91,FALSE)</f>
        <v>0</v>
      </c>
      <c r="V94" s="32"/>
      <c r="W94" s="13">
        <f>VLOOKUP(D94,'Poussins '!A1:DM28,103,TRUE)</f>
        <v>0</v>
      </c>
      <c r="X94" s="33"/>
    </row>
    <row r="95" spans="2:24" ht="21" customHeight="1" x14ac:dyDescent="0.15">
      <c r="B95" s="9">
        <f>IF(C95=C94,B94,COUNTA($B$81:B94)+1)</f>
        <v>14</v>
      </c>
      <c r="C95" s="10">
        <f t="shared" si="6"/>
        <v>12</v>
      </c>
      <c r="D95" s="18" t="s">
        <v>115</v>
      </c>
      <c r="E95" s="43" t="s">
        <v>101</v>
      </c>
      <c r="F95" s="13">
        <f t="shared" si="7"/>
        <v>11</v>
      </c>
      <c r="G95" s="14">
        <f t="shared" si="8"/>
        <v>1</v>
      </c>
      <c r="H95" s="13">
        <f>VLOOKUP(D95,'Poussins '!A1:N28,14,FALSE)</f>
        <v>0</v>
      </c>
      <c r="I95" s="13">
        <f>VLOOKUP(D95,'Poussins '!A1:DM28,27,FALSE)</f>
        <v>5</v>
      </c>
      <c r="J95" s="13">
        <v>0</v>
      </c>
      <c r="K95" s="13">
        <f>VLOOKUP(D95,'Poussins '!A1:DM28,38,FALSE)</f>
        <v>4</v>
      </c>
      <c r="L95" s="13">
        <v>1</v>
      </c>
      <c r="M95" s="13">
        <f>VLOOKUP(D95,'Poussins '!A1:DM28,48,FALSE)</f>
        <v>2</v>
      </c>
      <c r="N95" s="32"/>
      <c r="O95" s="13">
        <f>VLOOKUP(D95,'Poussins '!A1:DM28,60,FALSE)</f>
        <v>0</v>
      </c>
      <c r="P95" s="32"/>
      <c r="Q95" s="13">
        <f>VLOOKUP(D95,'Poussins '!A1:DM28,70,FALSE)</f>
        <v>0</v>
      </c>
      <c r="R95" s="32"/>
      <c r="S95" s="13">
        <f>VLOOKUP(D95,'Poussins '!A1:DM28,82,FALSE)</f>
        <v>0</v>
      </c>
      <c r="T95" s="32"/>
      <c r="U95" s="13">
        <f>VLOOKUP(D95,'Poussins '!A1:DM28,91,FALSE)</f>
        <v>0</v>
      </c>
      <c r="V95" s="32"/>
      <c r="W95" s="13">
        <f>VLOOKUP(D95,'Poussins '!A1:DM28,103,TRUE)</f>
        <v>0</v>
      </c>
      <c r="X95" s="33"/>
    </row>
    <row r="96" spans="2:24" ht="15.75" customHeight="1" x14ac:dyDescent="0.15">
      <c r="B96" s="9" t="e">
        <f>IF(C96=C95,B95,COUNTA($B$81:B95)+1)</f>
        <v>#N/A</v>
      </c>
      <c r="C96" s="10" t="e">
        <f t="shared" si="6"/>
        <v>#N/A</v>
      </c>
      <c r="D96" s="18" t="s">
        <v>116</v>
      </c>
      <c r="E96" s="43" t="s">
        <v>101</v>
      </c>
      <c r="F96" s="13" t="e">
        <f t="shared" si="7"/>
        <v>#N/A</v>
      </c>
      <c r="G96" s="14">
        <f t="shared" si="8"/>
        <v>0</v>
      </c>
      <c r="H96" s="13">
        <f>VLOOKUP(D96,'Poussins '!A1:N28,14,FALSE)</f>
        <v>4</v>
      </c>
      <c r="I96" s="13">
        <f>VLOOKUP(D96,'Poussins '!A1:DM28,27,FALSE)</f>
        <v>5</v>
      </c>
      <c r="J96" s="13">
        <v>0</v>
      </c>
      <c r="K96" s="13">
        <f>VLOOKUP(D96,'Poussins '!A1:DM28,38,FALSE)</f>
        <v>2</v>
      </c>
      <c r="L96" s="13">
        <v>0</v>
      </c>
      <c r="M96" s="13">
        <f>VLOOKUP(D96,'Poussins '!A1:DM28,48,FALSE)</f>
        <v>0</v>
      </c>
      <c r="N96" s="32"/>
      <c r="O96" s="13">
        <f>VLOOKUP(D96,'Poussins '!A1:DM28,60,FALSE)</f>
        <v>0</v>
      </c>
      <c r="P96" s="32"/>
      <c r="Q96" s="13">
        <f>VLOOKUP(D96,'Poussins '!A1:DM28,70,FALSE)</f>
        <v>0</v>
      </c>
      <c r="R96" s="32"/>
      <c r="S96" s="13">
        <f>VLOOKUP(D96,'Poussins '!A1:DM28,82,FALSE)</f>
        <v>0</v>
      </c>
      <c r="T96" s="32"/>
      <c r="U96" s="13">
        <f>VLOOKUP(D96,'Poussins '!A1:DM28,91,FALSE)</f>
        <v>0</v>
      </c>
      <c r="V96" s="32"/>
      <c r="W96" s="13" t="e">
        <f>VLOOKUP(D96,'Poussins '!A1:DM28,103,TRUE)</f>
        <v>#N/A</v>
      </c>
      <c r="X96" s="33"/>
    </row>
    <row r="97" spans="2:24" ht="21" customHeight="1" x14ac:dyDescent="0.15">
      <c r="B97" s="9" t="e">
        <f>IF(C97=C96,B96,COUNTA($B$81:B96)+1)</f>
        <v>#N/A</v>
      </c>
      <c r="C97" s="10">
        <f t="shared" si="6"/>
        <v>10</v>
      </c>
      <c r="D97" s="18" t="s">
        <v>117</v>
      </c>
      <c r="E97" s="43" t="s">
        <v>101</v>
      </c>
      <c r="F97" s="13">
        <f t="shared" si="7"/>
        <v>10</v>
      </c>
      <c r="G97" s="14">
        <f t="shared" si="8"/>
        <v>0</v>
      </c>
      <c r="H97" s="13">
        <f>VLOOKUP(D97,'Poussins '!A1:N28,14,FALSE)</f>
        <v>3</v>
      </c>
      <c r="I97" s="13">
        <f>VLOOKUP(D97,'Poussins '!A1:DM28,27,FALSE)</f>
        <v>5</v>
      </c>
      <c r="J97" s="13">
        <v>0</v>
      </c>
      <c r="K97" s="13">
        <f>VLOOKUP(D97,'Poussins '!A1:DM28,38,FALSE)</f>
        <v>2</v>
      </c>
      <c r="L97" s="13">
        <v>0</v>
      </c>
      <c r="M97" s="13">
        <f>VLOOKUP(D97,'Poussins '!A1:DM28,48,FALSE)</f>
        <v>0</v>
      </c>
      <c r="N97" s="32"/>
      <c r="O97" s="13">
        <f>VLOOKUP(D97,'Poussins '!A1:DM28,60,FALSE)</f>
        <v>0</v>
      </c>
      <c r="P97" s="32"/>
      <c r="Q97" s="13">
        <f>VLOOKUP(D97,'Poussins '!A1:DM28,70,FALSE)</f>
        <v>0</v>
      </c>
      <c r="R97" s="32"/>
      <c r="S97" s="13">
        <f>VLOOKUP(D97,'Poussins '!A1:DM28,82,FALSE)</f>
        <v>0</v>
      </c>
      <c r="T97" s="32"/>
      <c r="U97" s="13">
        <f>VLOOKUP(D97,'Poussins '!A1:DM28,91,FALSE)</f>
        <v>0</v>
      </c>
      <c r="V97" s="32"/>
      <c r="W97" s="13">
        <f>VLOOKUP(D97,'Poussins '!A1:DM28,103,TRUE)</f>
        <v>0</v>
      </c>
      <c r="X97" s="33"/>
    </row>
    <row r="98" spans="2:24" ht="21" customHeight="1" x14ac:dyDescent="0.15">
      <c r="B98" s="9" t="e">
        <f>IF(C98=C97,B97,COUNTA($B$81:B97)+1)</f>
        <v>#N/A</v>
      </c>
      <c r="C98" s="10">
        <f t="shared" si="6"/>
        <v>10</v>
      </c>
      <c r="D98" s="18" t="s">
        <v>118</v>
      </c>
      <c r="E98" s="43" t="s">
        <v>101</v>
      </c>
      <c r="F98" s="13">
        <f t="shared" si="7"/>
        <v>9</v>
      </c>
      <c r="G98" s="14">
        <f t="shared" si="8"/>
        <v>1</v>
      </c>
      <c r="H98" s="13">
        <f>VLOOKUP(D98,'Poussins '!A1:N28,14,FALSE)</f>
        <v>2</v>
      </c>
      <c r="I98" s="13">
        <f>VLOOKUP(D98,'Poussins '!A1:DM28,27,FALSE)</f>
        <v>2</v>
      </c>
      <c r="J98" s="13">
        <v>0</v>
      </c>
      <c r="K98" s="13">
        <f>VLOOKUP(D98,'Poussins '!A1:DM28,38,FALSE)</f>
        <v>3</v>
      </c>
      <c r="L98" s="13">
        <v>1</v>
      </c>
      <c r="M98" s="13">
        <f>VLOOKUP(D98,'Poussins '!A1:DM28,48,FALSE)</f>
        <v>2</v>
      </c>
      <c r="N98" s="32"/>
      <c r="O98" s="13">
        <f>VLOOKUP(D98,'Poussins '!A1:DM28,60,FALSE)</f>
        <v>0</v>
      </c>
      <c r="P98" s="32"/>
      <c r="Q98" s="13">
        <f>VLOOKUP(D98,'Poussins '!A1:DM28,70,FALSE)</f>
        <v>0</v>
      </c>
      <c r="R98" s="32"/>
      <c r="S98" s="13">
        <f>VLOOKUP(D98,'Poussins '!A1:DM28,82,FALSE)</f>
        <v>0</v>
      </c>
      <c r="T98" s="32"/>
      <c r="U98" s="13">
        <f>VLOOKUP(D98,'Poussins '!A1:DM28,91,FALSE)</f>
        <v>0</v>
      </c>
      <c r="V98" s="32"/>
      <c r="W98" s="13">
        <f>VLOOKUP(D98,'Poussins '!A1:DM28,103,TRUE)</f>
        <v>0</v>
      </c>
      <c r="X98" s="33"/>
    </row>
    <row r="99" spans="2:24" ht="21" customHeight="1" x14ac:dyDescent="0.15">
      <c r="B99" s="9">
        <f>IF(C99=C98,B98,COUNTA($B$81:B98)+1)</f>
        <v>19</v>
      </c>
      <c r="C99" s="10">
        <f t="shared" si="6"/>
        <v>8</v>
      </c>
      <c r="D99" s="18" t="s">
        <v>119</v>
      </c>
      <c r="E99" s="43" t="s">
        <v>101</v>
      </c>
      <c r="F99" s="13">
        <f t="shared" si="7"/>
        <v>8</v>
      </c>
      <c r="G99" s="14">
        <f t="shared" si="8"/>
        <v>0</v>
      </c>
      <c r="H99" s="13">
        <f>VLOOKUP(D99,'Poussins '!A1:N28,14,FALSE)</f>
        <v>3</v>
      </c>
      <c r="I99" s="13">
        <f>VLOOKUP(D99,'Poussins '!A1:DM28,27,FALSE)</f>
        <v>3</v>
      </c>
      <c r="J99" s="13">
        <v>0</v>
      </c>
      <c r="K99" s="13">
        <f>VLOOKUP(D99,'Poussins '!A1:DM28,38,FALSE)</f>
        <v>2</v>
      </c>
      <c r="L99" s="13">
        <v>0</v>
      </c>
      <c r="M99" s="13">
        <f>VLOOKUP(D99,'Poussins '!A1:DM28,48,FALSE)</f>
        <v>0</v>
      </c>
      <c r="N99" s="32"/>
      <c r="O99" s="13">
        <f>VLOOKUP(D99,'Poussins '!A1:DM28,60,FALSE)</f>
        <v>0</v>
      </c>
      <c r="P99" s="32"/>
      <c r="Q99" s="13">
        <f>VLOOKUP(D99,'Poussins '!A1:DM28,70,FALSE)</f>
        <v>0</v>
      </c>
      <c r="R99" s="32"/>
      <c r="S99" s="13">
        <f>VLOOKUP(D99,'Poussins '!A1:DM28,82,FALSE)</f>
        <v>0</v>
      </c>
      <c r="T99" s="32"/>
      <c r="U99" s="13">
        <f>VLOOKUP(D99,'Poussins '!A1:DM28,91,FALSE)</f>
        <v>0</v>
      </c>
      <c r="V99" s="32"/>
      <c r="W99" s="13">
        <f>VLOOKUP(D99,'Poussins '!A1:DM28,103,TRUE)</f>
        <v>0</v>
      </c>
      <c r="X99" s="33"/>
    </row>
    <row r="100" spans="2:24" ht="15.75" customHeight="1" x14ac:dyDescent="0.15">
      <c r="B100" s="9">
        <f>IF(C100=C99,B99,COUNTA($B$81:B99)+1)</f>
        <v>20</v>
      </c>
      <c r="C100" s="10">
        <f t="shared" si="6"/>
        <v>6</v>
      </c>
      <c r="D100" s="34" t="s">
        <v>120</v>
      </c>
      <c r="E100" s="43" t="s">
        <v>101</v>
      </c>
      <c r="F100" s="13">
        <f t="shared" si="7"/>
        <v>6</v>
      </c>
      <c r="G100" s="14">
        <f t="shared" si="8"/>
        <v>0</v>
      </c>
      <c r="H100" s="13">
        <f>VLOOKUP(D100,'Poussins '!A1:N28,14,FALSE)</f>
        <v>2</v>
      </c>
      <c r="I100" s="13">
        <f>VLOOKUP(D100,'Poussins '!A1:DM28,27,FALSE)</f>
        <v>2</v>
      </c>
      <c r="J100" s="13">
        <v>0</v>
      </c>
      <c r="K100" s="13">
        <f>VLOOKUP(D100,'Poussins '!A1:DM28,38,FALSE)</f>
        <v>2</v>
      </c>
      <c r="L100" s="13">
        <v>0</v>
      </c>
      <c r="M100" s="13">
        <f>VLOOKUP(D100,'Poussins '!A1:DM28,48,FALSE)</f>
        <v>0</v>
      </c>
      <c r="N100" s="32"/>
      <c r="O100" s="13">
        <f>VLOOKUP(D100,'Poussins '!A1:DM28,60,FALSE)</f>
        <v>0</v>
      </c>
      <c r="P100" s="32"/>
      <c r="Q100" s="13">
        <f>VLOOKUP(D100,'Poussins '!A1:DM28,70,FALSE)</f>
        <v>0</v>
      </c>
      <c r="R100" s="32"/>
      <c r="S100" s="13">
        <f>VLOOKUP(D100,'Poussins '!A1:DM28,82,FALSE)</f>
        <v>0</v>
      </c>
      <c r="T100" s="32"/>
      <c r="U100" s="13">
        <f>VLOOKUP(D100,'Poussins '!A1:DM28,91,FALSE)</f>
        <v>0</v>
      </c>
      <c r="V100" s="32"/>
      <c r="W100" s="13">
        <f>VLOOKUP(D100,'Poussins '!A1:DM28,103,TRUE)</f>
        <v>0</v>
      </c>
      <c r="X100" s="33"/>
    </row>
    <row r="101" spans="2:24" ht="14.75" customHeight="1" x14ac:dyDescent="0.15">
      <c r="B101" s="9">
        <f>IF(C101=C100,B100,COUNTA($B$81:B100)+1)</f>
        <v>21</v>
      </c>
      <c r="C101" s="10">
        <f t="shared" si="6"/>
        <v>5</v>
      </c>
      <c r="D101" s="34" t="s">
        <v>121</v>
      </c>
      <c r="E101" s="43" t="s">
        <v>101</v>
      </c>
      <c r="F101" s="13">
        <f t="shared" si="7"/>
        <v>5</v>
      </c>
      <c r="G101" s="14">
        <f t="shared" si="8"/>
        <v>0</v>
      </c>
      <c r="H101" s="13">
        <f>VLOOKUP(D101,'Poussins '!A1:N28,14,FALSE)</f>
        <v>0</v>
      </c>
      <c r="I101" s="13">
        <f>VLOOKUP(D101,'Poussins '!A1:DM28,27,FALSE)</f>
        <v>0</v>
      </c>
      <c r="J101" s="32"/>
      <c r="K101" s="13">
        <f>VLOOKUP(D101,'Poussins '!A1:DM28,38,FALSE)</f>
        <v>4</v>
      </c>
      <c r="L101" s="13">
        <v>0</v>
      </c>
      <c r="M101" s="13">
        <f>VLOOKUP(D101,'Poussins '!A1:DM28,48,FALSE)</f>
        <v>1</v>
      </c>
      <c r="N101" s="32"/>
      <c r="O101" s="13">
        <f>VLOOKUP(D101,'Poussins '!A1:DM28,60,FALSE)</f>
        <v>0</v>
      </c>
      <c r="P101" s="32"/>
      <c r="Q101" s="13">
        <f>VLOOKUP(D101,'Poussins '!A1:DM28,70,FALSE)</f>
        <v>0</v>
      </c>
      <c r="R101" s="32"/>
      <c r="S101" s="13">
        <f>VLOOKUP(D101,'Poussins '!A1:DM28,82,FALSE)</f>
        <v>0</v>
      </c>
      <c r="T101" s="32"/>
      <c r="U101" s="13">
        <f>VLOOKUP(D101,'Poussins '!A1:DM28,91,FALSE)</f>
        <v>0</v>
      </c>
      <c r="V101" s="32"/>
      <c r="W101" s="13">
        <f>VLOOKUP(D101,'Poussins '!A1:DM28,103,TRUE)</f>
        <v>0</v>
      </c>
      <c r="X101" s="33"/>
    </row>
    <row r="102" spans="2:24" ht="14" customHeight="1" thickBot="1" x14ac:dyDescent="0.2"/>
    <row r="103" spans="2:24" ht="33.25" customHeight="1" x14ac:dyDescent="0.15">
      <c r="B103" s="27" t="s">
        <v>0</v>
      </c>
      <c r="C103" s="47" t="s">
        <v>1</v>
      </c>
      <c r="D103" s="48" t="s">
        <v>2</v>
      </c>
      <c r="E103" s="48" t="s">
        <v>3</v>
      </c>
      <c r="F103" s="49" t="s">
        <v>4</v>
      </c>
      <c r="G103" s="49" t="s">
        <v>5</v>
      </c>
      <c r="H103" s="47" t="s">
        <v>6</v>
      </c>
      <c r="I103" s="47" t="s">
        <v>7</v>
      </c>
      <c r="J103" s="7" t="s">
        <v>8</v>
      </c>
      <c r="K103" s="6" t="s">
        <v>9</v>
      </c>
      <c r="L103" s="7" t="s">
        <v>10</v>
      </c>
      <c r="M103" s="6" t="s">
        <v>11</v>
      </c>
      <c r="N103" s="7" t="s">
        <v>12</v>
      </c>
      <c r="O103" s="6" t="s">
        <v>13</v>
      </c>
      <c r="P103" s="7" t="s">
        <v>14</v>
      </c>
      <c r="Q103" s="6" t="s">
        <v>15</v>
      </c>
      <c r="R103" s="7" t="s">
        <v>16</v>
      </c>
      <c r="S103" s="6" t="s">
        <v>17</v>
      </c>
      <c r="T103" s="7" t="s">
        <v>18</v>
      </c>
      <c r="U103" s="6" t="s">
        <v>19</v>
      </c>
      <c r="V103" s="7" t="s">
        <v>20</v>
      </c>
      <c r="W103" s="6" t="s">
        <v>21</v>
      </c>
      <c r="X103" s="8" t="s">
        <v>22</v>
      </c>
    </row>
    <row r="104" spans="2:24" ht="14.75" customHeight="1" x14ac:dyDescent="0.15">
      <c r="B104" s="9">
        <v>1</v>
      </c>
      <c r="C104" s="10">
        <f t="shared" ref="C104:C112" si="9">SUM(F104:G104)</f>
        <v>18</v>
      </c>
      <c r="D104" s="42" t="s">
        <v>122</v>
      </c>
      <c r="E104" s="50" t="s">
        <v>123</v>
      </c>
      <c r="F104" s="44">
        <f t="shared" ref="F104:F112" si="10">H104+I104+K104+M104+O104+Q104+S104+U104+W104</f>
        <v>18</v>
      </c>
      <c r="G104" s="45">
        <f t="shared" ref="G104:G112" si="11">J104+L104+N104+P104+R104+T104+V104+X104</f>
        <v>0</v>
      </c>
      <c r="H104" s="13">
        <f>VLOOKUP(D104,'benjamin '!A1:L24,12,FALSE)</f>
        <v>6</v>
      </c>
      <c r="I104" s="13">
        <f>VLOOKUP(D104,'benjamin '!A1:CN24,21,FALSE)</f>
        <v>6</v>
      </c>
      <c r="J104" s="13">
        <v>0</v>
      </c>
      <c r="K104" s="13">
        <f>VLOOKUP(D104,'benjamin '!A1:CN24,31,FALSE)</f>
        <v>5</v>
      </c>
      <c r="L104" s="13">
        <v>0</v>
      </c>
      <c r="M104" s="13">
        <f>VLOOKUP(D104,'benjamin '!A1:CN24,40,FALSE)</f>
        <v>1</v>
      </c>
      <c r="N104" s="32"/>
      <c r="O104" s="13">
        <f>VLOOKUP(D104,'benjamin '!A1:CN24,51,FALSE)</f>
        <v>0</v>
      </c>
      <c r="P104" s="32"/>
      <c r="Q104" s="13">
        <f>VLOOKUP(D104,'benjamin '!A1:CN24,58,FALSE)</f>
        <v>0</v>
      </c>
      <c r="R104" s="32"/>
      <c r="S104" s="13">
        <f>VLOOKUP(D104,'benjamin '!A1:CN24,67,FALSE)</f>
        <v>0</v>
      </c>
      <c r="T104" s="32"/>
      <c r="U104" s="13">
        <f>VLOOKUP(D104,'benjamin '!A1:CN24,73,FALSE)</f>
        <v>0</v>
      </c>
      <c r="V104" s="32"/>
      <c r="W104" s="13">
        <f>VLOOKUP(D104,'benjamin '!A1:CN24,84,TRUE)</f>
        <v>0</v>
      </c>
      <c r="X104" s="33"/>
    </row>
    <row r="105" spans="2:24" ht="15.75" customHeight="1" x14ac:dyDescent="0.15">
      <c r="B105" s="9">
        <f>IF(C105=C104,B104,COUNTA($B$104:B104)+1)</f>
        <v>2</v>
      </c>
      <c r="C105" s="10">
        <f t="shared" si="9"/>
        <v>17</v>
      </c>
      <c r="D105" s="42" t="s">
        <v>124</v>
      </c>
      <c r="E105" s="50" t="s">
        <v>123</v>
      </c>
      <c r="F105" s="13">
        <f t="shared" si="10"/>
        <v>17</v>
      </c>
      <c r="G105" s="14">
        <f t="shared" si="11"/>
        <v>0</v>
      </c>
      <c r="H105" s="13">
        <f>VLOOKUP(D105,'benjamin '!A1:L24,12,FALSE)</f>
        <v>5</v>
      </c>
      <c r="I105" s="13">
        <f>VLOOKUP(D105,'benjamin '!A1:CN24,21,FALSE)</f>
        <v>6</v>
      </c>
      <c r="J105" s="13">
        <v>0</v>
      </c>
      <c r="K105" s="13">
        <f>VLOOKUP(D105,'benjamin '!A1:CN24,31,FALSE)</f>
        <v>5</v>
      </c>
      <c r="L105" s="13">
        <v>0</v>
      </c>
      <c r="M105" s="13">
        <f>VLOOKUP(D105,'benjamin '!A1:CN24,40,FALSE)</f>
        <v>1</v>
      </c>
      <c r="N105" s="32"/>
      <c r="O105" s="13">
        <f>VLOOKUP(D105,'benjamin '!A1:CN24,51,FALSE)</f>
        <v>0</v>
      </c>
      <c r="P105" s="32"/>
      <c r="Q105" s="13">
        <f>VLOOKUP(D105,'benjamin '!A1:CN24,58,FALSE)</f>
        <v>0</v>
      </c>
      <c r="R105" s="32"/>
      <c r="S105" s="13">
        <f>VLOOKUP(D105,'benjamin '!A1:CN24,67,FALSE)</f>
        <v>0</v>
      </c>
      <c r="T105" s="32"/>
      <c r="U105" s="13">
        <f>VLOOKUP(D105,'benjamin '!A1:CN24,73,FALSE)</f>
        <v>0</v>
      </c>
      <c r="V105" s="32"/>
      <c r="W105" s="13">
        <f>VLOOKUP(D105,'benjamin '!A1:CN24,84,TRUE)</f>
        <v>0</v>
      </c>
      <c r="X105" s="33"/>
    </row>
    <row r="106" spans="2:24" ht="21" customHeight="1" x14ac:dyDescent="0.15">
      <c r="B106" s="9">
        <f>IF(C106=C105,B105,COUNTA($B$104:B105)+1)</f>
        <v>2</v>
      </c>
      <c r="C106" s="10">
        <f t="shared" si="9"/>
        <v>17</v>
      </c>
      <c r="D106" s="11" t="s">
        <v>125</v>
      </c>
      <c r="E106" s="50" t="s">
        <v>123</v>
      </c>
      <c r="F106" s="13">
        <f t="shared" si="10"/>
        <v>17</v>
      </c>
      <c r="G106" s="14">
        <f t="shared" si="11"/>
        <v>0</v>
      </c>
      <c r="H106" s="13">
        <f>VLOOKUP(D106,'benjamin '!A1:L24,12,FALSE)</f>
        <v>5</v>
      </c>
      <c r="I106" s="13">
        <f>VLOOKUP(D106,'benjamin '!A1:CN24,21,FALSE)</f>
        <v>6</v>
      </c>
      <c r="J106" s="13">
        <v>0</v>
      </c>
      <c r="K106" s="13">
        <f>VLOOKUP(D106,'benjamin '!A1:CN24,31,FALSE)</f>
        <v>5</v>
      </c>
      <c r="L106" s="13">
        <v>0</v>
      </c>
      <c r="M106" s="13">
        <f>VLOOKUP(D106,'benjamin '!A1:CN24,40,FALSE)</f>
        <v>1</v>
      </c>
      <c r="N106" s="32"/>
      <c r="O106" s="13">
        <f>VLOOKUP(D106,'benjamin '!A1:CN24,51,FALSE)</f>
        <v>0</v>
      </c>
      <c r="P106" s="32"/>
      <c r="Q106" s="13">
        <f>VLOOKUP(D106,'benjamin '!A1:CN24,58,FALSE)</f>
        <v>0</v>
      </c>
      <c r="R106" s="32"/>
      <c r="S106" s="13">
        <f>VLOOKUP(D106,'benjamin '!A1:CN24,67,FALSE)</f>
        <v>0</v>
      </c>
      <c r="T106" s="32"/>
      <c r="U106" s="13">
        <f>VLOOKUP(D106,'benjamin '!A1:CN24,73,FALSE)</f>
        <v>0</v>
      </c>
      <c r="V106" s="32"/>
      <c r="W106" s="13">
        <f>VLOOKUP(D106,'benjamin '!A1:CN24,84,TRUE)</f>
        <v>0</v>
      </c>
      <c r="X106" s="33"/>
    </row>
    <row r="107" spans="2:24" ht="15.75" customHeight="1" x14ac:dyDescent="0.15">
      <c r="B107" s="9">
        <f>IF(C107=C106,B106,COUNTA($B$104:B106)+1)</f>
        <v>4</v>
      </c>
      <c r="C107" s="10">
        <f t="shared" si="9"/>
        <v>15</v>
      </c>
      <c r="D107" s="34" t="s">
        <v>126</v>
      </c>
      <c r="E107" s="50" t="s">
        <v>123</v>
      </c>
      <c r="F107" s="51">
        <f t="shared" si="10"/>
        <v>15</v>
      </c>
      <c r="G107" s="52">
        <f t="shared" si="11"/>
        <v>0</v>
      </c>
      <c r="H107" s="13">
        <f>VLOOKUP(D107,'benjamin '!A1:L24,12,FALSE)</f>
        <v>6</v>
      </c>
      <c r="I107" s="13">
        <f>VLOOKUP(D107,'benjamin '!A1:CN24,21,FALSE)</f>
        <v>6</v>
      </c>
      <c r="J107" s="13">
        <v>0</v>
      </c>
      <c r="K107" s="13">
        <f>VLOOKUP(D107,'benjamin '!A1:CN24,31,FALSE)</f>
        <v>3</v>
      </c>
      <c r="L107" s="13">
        <v>0</v>
      </c>
      <c r="M107" s="13">
        <f>VLOOKUP(D107,'benjamin '!A1:CN24,40,FALSE)</f>
        <v>0</v>
      </c>
      <c r="N107" s="32"/>
      <c r="O107" s="13">
        <f>VLOOKUP(D107,'benjamin '!A1:CN24,51,FALSE)</f>
        <v>0</v>
      </c>
      <c r="P107" s="32"/>
      <c r="Q107" s="13">
        <f>VLOOKUP(D107,'benjamin '!A1:CN24,58,FALSE)</f>
        <v>0</v>
      </c>
      <c r="R107" s="32"/>
      <c r="S107" s="13">
        <f>VLOOKUP(D107,'benjamin '!A1:CN24,67,FALSE)</f>
        <v>0</v>
      </c>
      <c r="T107" s="32"/>
      <c r="U107" s="13">
        <f>VLOOKUP(D107,'benjamin '!A1:CN24,73,FALSE)</f>
        <v>0</v>
      </c>
      <c r="V107" s="32"/>
      <c r="W107" s="13">
        <f>VLOOKUP(D107,'benjamin '!A1:CN24,84,TRUE)</f>
        <v>0</v>
      </c>
      <c r="X107" s="33"/>
    </row>
    <row r="108" spans="2:24" ht="21" customHeight="1" x14ac:dyDescent="0.15">
      <c r="B108" s="9">
        <f>IF(C108=C107,B107,COUNTA($B103:B$107)+1)</f>
        <v>4</v>
      </c>
      <c r="C108" s="10">
        <f t="shared" si="9"/>
        <v>15</v>
      </c>
      <c r="D108" s="18" t="s">
        <v>127</v>
      </c>
      <c r="E108" s="53" t="s">
        <v>128</v>
      </c>
      <c r="F108" s="44">
        <f t="shared" si="10"/>
        <v>15</v>
      </c>
      <c r="G108" s="45">
        <f t="shared" si="11"/>
        <v>0</v>
      </c>
      <c r="H108" s="13">
        <f>VLOOKUP(D108,'benjamin '!A1:L24,12,FALSE)</f>
        <v>5</v>
      </c>
      <c r="I108" s="13">
        <f>VLOOKUP(D108,'benjamin '!A1:CN24,21,FALSE)</f>
        <v>7</v>
      </c>
      <c r="J108" s="13">
        <v>0</v>
      </c>
      <c r="K108" s="13">
        <f>VLOOKUP(D108,'benjamin '!A1:CN24,31,FALSE)</f>
        <v>3</v>
      </c>
      <c r="L108" s="13">
        <v>0</v>
      </c>
      <c r="M108" s="13">
        <f>VLOOKUP(D108,'benjamin '!A1:CN24,40,FALSE)</f>
        <v>0</v>
      </c>
      <c r="N108" s="32"/>
      <c r="O108" s="13">
        <f>VLOOKUP(D108,'benjamin '!A1:CN24,51,FALSE)</f>
        <v>0</v>
      </c>
      <c r="P108" s="32"/>
      <c r="Q108" s="13">
        <f>VLOOKUP(D108,'benjamin '!A1:CN24,58,FALSE)</f>
        <v>0</v>
      </c>
      <c r="R108" s="32"/>
      <c r="S108" s="13">
        <f>VLOOKUP(D108,'benjamin '!A1:CN24,67,FALSE)</f>
        <v>0</v>
      </c>
      <c r="T108" s="32"/>
      <c r="U108" s="13">
        <f>VLOOKUP(D108,'benjamin '!A1:CN24,73,FALSE)</f>
        <v>0</v>
      </c>
      <c r="V108" s="32"/>
      <c r="W108" s="13">
        <f>VLOOKUP(D108,'benjamin '!A1:CN24,84,TRUE)</f>
        <v>0</v>
      </c>
      <c r="X108" s="33"/>
    </row>
    <row r="109" spans="2:24" ht="14.75" customHeight="1" x14ac:dyDescent="0.15">
      <c r="B109" s="9">
        <f>IF(C109=C108,B108,COUNTA($B$104:B108)+1)</f>
        <v>6</v>
      </c>
      <c r="C109" s="10">
        <f t="shared" si="9"/>
        <v>14</v>
      </c>
      <c r="D109" s="34" t="s">
        <v>129</v>
      </c>
      <c r="E109" s="50" t="s">
        <v>123</v>
      </c>
      <c r="F109" s="13">
        <f t="shared" si="10"/>
        <v>14</v>
      </c>
      <c r="G109" s="14">
        <f t="shared" si="11"/>
        <v>0</v>
      </c>
      <c r="H109" s="13">
        <f>VLOOKUP(D109,'benjamin '!A1:L24,12,FALSE)</f>
        <v>6</v>
      </c>
      <c r="I109" s="13">
        <f>VLOOKUP(D109,'benjamin '!A1:CN24,21,FALSE)</f>
        <v>5</v>
      </c>
      <c r="J109" s="13">
        <v>0</v>
      </c>
      <c r="K109" s="13">
        <f>VLOOKUP(D109,'benjamin '!A1:CN24,31,FALSE)</f>
        <v>2</v>
      </c>
      <c r="L109" s="13">
        <v>0</v>
      </c>
      <c r="M109" s="13">
        <f>VLOOKUP(D109,'benjamin '!A1:CN24,40,FALSE)</f>
        <v>1</v>
      </c>
      <c r="N109" s="32"/>
      <c r="O109" s="13">
        <f>VLOOKUP(D109,'benjamin '!A1:CN24,51,FALSE)</f>
        <v>0</v>
      </c>
      <c r="P109" s="32"/>
      <c r="Q109" s="13">
        <f>VLOOKUP(D109,'benjamin '!A1:CN24,58,FALSE)</f>
        <v>0</v>
      </c>
      <c r="R109" s="32"/>
      <c r="S109" s="13">
        <f>VLOOKUP(D109,'benjamin '!A1:CN24,67,FALSE)</f>
        <v>0</v>
      </c>
      <c r="T109" s="32"/>
      <c r="U109" s="13">
        <f>VLOOKUP(D109,'benjamin '!A1:CN24,73,FALSE)</f>
        <v>0</v>
      </c>
      <c r="V109" s="32"/>
      <c r="W109" s="13">
        <f>VLOOKUP(D109,'benjamin '!A1:CN24,84,TRUE)</f>
        <v>0</v>
      </c>
      <c r="X109" s="33"/>
    </row>
    <row r="110" spans="2:24" ht="15.75" customHeight="1" x14ac:dyDescent="0.15">
      <c r="B110" s="9">
        <f>IF(C110=C109,B109,COUNTA($B$104:B109)+1)</f>
        <v>6</v>
      </c>
      <c r="C110" s="10">
        <f t="shared" si="9"/>
        <v>14</v>
      </c>
      <c r="D110" s="34" t="s">
        <v>130</v>
      </c>
      <c r="E110" s="50" t="s">
        <v>123</v>
      </c>
      <c r="F110" s="13">
        <f t="shared" si="10"/>
        <v>14</v>
      </c>
      <c r="G110" s="14">
        <f t="shared" si="11"/>
        <v>0</v>
      </c>
      <c r="H110" s="13">
        <f>VLOOKUP(D110,'benjamin '!A1:L24,12,FALSE)</f>
        <v>6</v>
      </c>
      <c r="I110" s="13">
        <f>VLOOKUP(D110,'benjamin '!A1:CN24,21,FALSE)</f>
        <v>4</v>
      </c>
      <c r="J110" s="13">
        <v>0</v>
      </c>
      <c r="K110" s="13">
        <f>VLOOKUP(D110,'benjamin '!A1:CN24,31,FALSE)</f>
        <v>4</v>
      </c>
      <c r="L110" s="13">
        <v>0</v>
      </c>
      <c r="M110" s="13">
        <f>VLOOKUP(D110,'benjamin '!A1:CN24,40,FALSE)</f>
        <v>0</v>
      </c>
      <c r="N110" s="32"/>
      <c r="O110" s="13">
        <f>VLOOKUP(D110,'benjamin '!A1:CN24,51,FALSE)</f>
        <v>0</v>
      </c>
      <c r="P110" s="32"/>
      <c r="Q110" s="13">
        <f>VLOOKUP(D110,'benjamin '!A1:CN24,58,FALSE)</f>
        <v>0</v>
      </c>
      <c r="R110" s="32"/>
      <c r="S110" s="13">
        <f>VLOOKUP(D110,'benjamin '!A1:CN24,67,FALSE)</f>
        <v>0</v>
      </c>
      <c r="T110" s="32"/>
      <c r="U110" s="13">
        <f>VLOOKUP(D110,'benjamin '!A1:CN24,73,FALSE)</f>
        <v>0</v>
      </c>
      <c r="V110" s="32"/>
      <c r="W110" s="13">
        <f>VLOOKUP(D110,'benjamin '!A1:CN24,84,TRUE)</f>
        <v>0</v>
      </c>
      <c r="X110" s="33"/>
    </row>
    <row r="111" spans="2:24" ht="21" customHeight="1" x14ac:dyDescent="0.15">
      <c r="B111" s="9">
        <f>IF(C111=C110,B110,COUNTA($B$104:B110)+1)</f>
        <v>8</v>
      </c>
      <c r="C111" s="10">
        <f t="shared" si="9"/>
        <v>12</v>
      </c>
      <c r="D111" s="18" t="s">
        <v>131</v>
      </c>
      <c r="E111" s="50" t="s">
        <v>123</v>
      </c>
      <c r="F111" s="13">
        <f t="shared" si="10"/>
        <v>12</v>
      </c>
      <c r="G111" s="14">
        <f t="shared" si="11"/>
        <v>0</v>
      </c>
      <c r="H111" s="13">
        <f>VLOOKUP(D111,'benjamin '!A1:L24,12,FALSE)</f>
        <v>2</v>
      </c>
      <c r="I111" s="13">
        <f>VLOOKUP(D111,'benjamin '!A1:CN24,21,FALSE)</f>
        <v>3</v>
      </c>
      <c r="J111" s="13">
        <v>0</v>
      </c>
      <c r="K111" s="13">
        <f>VLOOKUP(D111,'benjamin '!A1:CN24,31,FALSE)</f>
        <v>6</v>
      </c>
      <c r="L111" s="13">
        <v>0</v>
      </c>
      <c r="M111" s="13">
        <f>VLOOKUP(D111,'benjamin '!A1:CN24,40,FALSE)</f>
        <v>1</v>
      </c>
      <c r="N111" s="32"/>
      <c r="O111" s="13">
        <f>VLOOKUP(D111,'benjamin '!A1:CN24,51,FALSE)</f>
        <v>0</v>
      </c>
      <c r="P111" s="32"/>
      <c r="Q111" s="13">
        <f>VLOOKUP(D111,'benjamin '!A1:CN24,58,FALSE)</f>
        <v>0</v>
      </c>
      <c r="R111" s="32"/>
      <c r="S111" s="13">
        <f>VLOOKUP(D111,'benjamin '!A1:CN24,67,FALSE)</f>
        <v>0</v>
      </c>
      <c r="T111" s="32"/>
      <c r="U111" s="13">
        <f>VLOOKUP(D111,'benjamin '!A1:CN24,73,FALSE)</f>
        <v>0</v>
      </c>
      <c r="V111" s="32"/>
      <c r="W111" s="13">
        <f>VLOOKUP(D111,'benjamin '!A1:CN24,84,TRUE)</f>
        <v>0</v>
      </c>
      <c r="X111" s="33"/>
    </row>
    <row r="112" spans="2:24" ht="16" customHeight="1" x14ac:dyDescent="0.15">
      <c r="B112" s="9">
        <f>IF(C112=C111,B111,COUNTA($B$104:B111)+1)</f>
        <v>9</v>
      </c>
      <c r="C112" s="10">
        <f t="shared" si="9"/>
        <v>8</v>
      </c>
      <c r="D112" s="18" t="s">
        <v>132</v>
      </c>
      <c r="E112" s="50" t="s">
        <v>123</v>
      </c>
      <c r="F112" s="13">
        <f t="shared" si="10"/>
        <v>8</v>
      </c>
      <c r="G112" s="14">
        <f t="shared" si="11"/>
        <v>0</v>
      </c>
      <c r="H112" s="13">
        <f>VLOOKUP(D112,'benjamin '!A1:L24,12,FALSE)</f>
        <v>0</v>
      </c>
      <c r="I112" s="13">
        <f>VLOOKUP(D112,'benjamin '!A1:CN24,21,FALSE)</f>
        <v>4</v>
      </c>
      <c r="J112" s="13">
        <v>0</v>
      </c>
      <c r="K112" s="13">
        <f>VLOOKUP(D112,'benjamin '!A1:CN24,31,FALSE)</f>
        <v>4</v>
      </c>
      <c r="L112" s="13">
        <v>0</v>
      </c>
      <c r="M112" s="13">
        <f>VLOOKUP(D112,'benjamin '!A1:CN24,40,FALSE)</f>
        <v>0</v>
      </c>
      <c r="N112" s="32"/>
      <c r="O112" s="13">
        <f>VLOOKUP(D112,'benjamin '!A1:CN24,51,FALSE)</f>
        <v>0</v>
      </c>
      <c r="P112" s="32"/>
      <c r="Q112" s="13">
        <f>VLOOKUP(D112,'benjamin '!A1:CN24,58,FALSE)</f>
        <v>0</v>
      </c>
      <c r="R112" s="32"/>
      <c r="S112" s="13">
        <f>VLOOKUP(D112,'benjamin '!A1:CN24,67,FALSE)</f>
        <v>0</v>
      </c>
      <c r="T112" s="32"/>
      <c r="U112" s="13">
        <f>VLOOKUP(D112,'benjamin '!A1:CN24,73,FALSE)</f>
        <v>0</v>
      </c>
      <c r="V112" s="32"/>
      <c r="W112" s="13">
        <f>VLOOKUP(D112,'benjamin '!A1:CN24,84,TRUE)</f>
        <v>0</v>
      </c>
      <c r="X112" s="33"/>
    </row>
    <row r="113" spans="2:24" ht="14" customHeight="1" thickBot="1" x14ac:dyDescent="0.2"/>
    <row r="114" spans="2:24" ht="33.25" customHeight="1" x14ac:dyDescent="0.15">
      <c r="B114" s="27" t="s">
        <v>0</v>
      </c>
      <c r="C114" s="47" t="s">
        <v>1</v>
      </c>
      <c r="D114" s="48" t="s">
        <v>2</v>
      </c>
      <c r="E114" s="48" t="s">
        <v>3</v>
      </c>
      <c r="F114" s="47" t="s">
        <v>4</v>
      </c>
      <c r="G114" s="47" t="s">
        <v>5</v>
      </c>
      <c r="H114" s="47" t="s">
        <v>6</v>
      </c>
      <c r="I114" s="47" t="s">
        <v>7</v>
      </c>
      <c r="J114" s="7" t="s">
        <v>8</v>
      </c>
      <c r="K114" s="6" t="s">
        <v>9</v>
      </c>
      <c r="L114" s="7" t="s">
        <v>10</v>
      </c>
      <c r="M114" s="6" t="s">
        <v>11</v>
      </c>
      <c r="N114" s="7" t="s">
        <v>12</v>
      </c>
      <c r="O114" s="6" t="s">
        <v>13</v>
      </c>
      <c r="P114" s="7" t="s">
        <v>14</v>
      </c>
      <c r="Q114" s="6" t="s">
        <v>15</v>
      </c>
      <c r="R114" s="7" t="s">
        <v>16</v>
      </c>
      <c r="S114" s="6" t="s">
        <v>17</v>
      </c>
      <c r="T114" s="7" t="s">
        <v>18</v>
      </c>
      <c r="U114" s="6" t="s">
        <v>19</v>
      </c>
      <c r="V114" s="7" t="s">
        <v>20</v>
      </c>
      <c r="W114" s="6" t="s">
        <v>21</v>
      </c>
      <c r="X114" s="8" t="s">
        <v>22</v>
      </c>
    </row>
    <row r="115" spans="2:24" ht="21" customHeight="1" x14ac:dyDescent="0.15">
      <c r="B115" s="9">
        <v>1</v>
      </c>
      <c r="C115" s="10">
        <f t="shared" ref="C115:C130" si="12">SUM(F115:G115)</f>
        <v>30</v>
      </c>
      <c r="D115" s="11" t="s">
        <v>133</v>
      </c>
      <c r="E115" s="55" t="s">
        <v>134</v>
      </c>
      <c r="F115" s="13">
        <f t="shared" ref="F115:F130" si="13">H115+I115+K115+M115+O115+Q115+S115+U115+W115</f>
        <v>19</v>
      </c>
      <c r="G115" s="14">
        <f t="shared" ref="G115:G130" si="14">J115+L115+N115+P115+R115+T115+V115+X115</f>
        <v>11</v>
      </c>
      <c r="H115" s="13">
        <f>VLOOKUP(D115,'junior-senior '!A1:L25,12,FALSE)</f>
        <v>5</v>
      </c>
      <c r="I115" s="13">
        <f>VLOOKUP(D115,'junior-senior '!A1:CL25,20,FALSE)</f>
        <v>7</v>
      </c>
      <c r="J115" s="13">
        <v>6</v>
      </c>
      <c r="K115" s="13">
        <f>VLOOKUP(D115,'junior-senior '!A1:CL25,29,FALSE)</f>
        <v>6</v>
      </c>
      <c r="L115" s="13">
        <v>0</v>
      </c>
      <c r="M115" s="13">
        <f>VLOOKUP(D115,'junior-senior '!A1:CL25,37,FALSE)</f>
        <v>1</v>
      </c>
      <c r="N115" s="13">
        <v>5</v>
      </c>
      <c r="O115" s="13">
        <f>VLOOKUP(D115,'junior-senior '!A1:BG25,47,FALSE)</f>
        <v>0</v>
      </c>
      <c r="P115" s="32"/>
      <c r="Q115" s="13">
        <f>VLOOKUP(D115,'junior-senior '!A1:CL25,55,FALSE)</f>
        <v>0</v>
      </c>
      <c r="R115" s="32"/>
      <c r="S115" s="13">
        <f>VLOOKUP(D115,'junior-senior '!A1:CL25,65,FALSE)</f>
        <v>0</v>
      </c>
      <c r="T115" s="32"/>
      <c r="U115" s="13">
        <f>VLOOKUP(D115,'junior-senior '!A1:CL25,72,FALSE)</f>
        <v>0</v>
      </c>
      <c r="V115" s="32"/>
      <c r="W115" s="13">
        <f>VLOOKUP(D115,'junior-senior '!A1:CL25,81,TRUE)</f>
        <v>0</v>
      </c>
      <c r="X115" s="33"/>
    </row>
    <row r="116" spans="2:24" ht="14.75" customHeight="1" x14ac:dyDescent="0.15">
      <c r="B116" s="9" t="e">
        <f>IF(C116=C115,B115,COUNTA($B$115:B115)+1)</f>
        <v>#N/A</v>
      </c>
      <c r="C116" s="10" t="e">
        <f t="shared" si="12"/>
        <v>#N/A</v>
      </c>
      <c r="D116" s="42" t="s">
        <v>135</v>
      </c>
      <c r="E116" s="56" t="s">
        <v>136</v>
      </c>
      <c r="F116" s="13" t="e">
        <f t="shared" si="13"/>
        <v>#N/A</v>
      </c>
      <c r="G116" s="14">
        <f t="shared" si="14"/>
        <v>0</v>
      </c>
      <c r="H116" s="13">
        <f>VLOOKUP(D116,'junior-senior '!A1:L25,12,FALSE)</f>
        <v>5</v>
      </c>
      <c r="I116" s="13">
        <f>VLOOKUP(D116,'junior-senior '!A1:CL25,20,FALSE)</f>
        <v>7</v>
      </c>
      <c r="J116" s="13">
        <v>0</v>
      </c>
      <c r="K116" s="13">
        <f>VLOOKUP(D116,'junior-senior '!A1:CL25,29,FALSE)</f>
        <v>6</v>
      </c>
      <c r="L116" s="13">
        <v>0</v>
      </c>
      <c r="M116" s="13">
        <f>VLOOKUP(D116,'junior-senior '!A1:CL25,37,FALSE)</f>
        <v>1</v>
      </c>
      <c r="N116" s="32"/>
      <c r="O116" s="13">
        <f>VLOOKUP(D116,'junior-senior '!A1:BG25,47,FALSE)</f>
        <v>0</v>
      </c>
      <c r="P116" s="32"/>
      <c r="Q116" s="13">
        <f>VLOOKUP(D116,'junior-senior '!A1:CL25,55,FALSE)</f>
        <v>0</v>
      </c>
      <c r="R116" s="32"/>
      <c r="S116" s="13">
        <f>VLOOKUP(D116,'junior-senior '!A1:CL25,65,FALSE)</f>
        <v>0</v>
      </c>
      <c r="T116" s="32"/>
      <c r="U116" s="13">
        <f>VLOOKUP(D116,'junior-senior '!A1:CL25,72,FALSE)</f>
        <v>0</v>
      </c>
      <c r="V116" s="32"/>
      <c r="W116" s="13" t="e">
        <f>VLOOKUP(D116,'junior-senior '!A1:CL25,81,TRUE)</f>
        <v>#N/A</v>
      </c>
      <c r="X116" s="33"/>
    </row>
    <row r="117" spans="2:24" ht="21" customHeight="1" x14ac:dyDescent="0.15">
      <c r="B117" s="9" t="e">
        <f>IF(C117=C116,B116,COUNTA($B$115:B116)+1)</f>
        <v>#N/A</v>
      </c>
      <c r="C117" s="10">
        <f t="shared" si="12"/>
        <v>11</v>
      </c>
      <c r="D117" s="11" t="s">
        <v>137</v>
      </c>
      <c r="E117" s="55" t="s">
        <v>134</v>
      </c>
      <c r="F117" s="13">
        <f t="shared" si="13"/>
        <v>11</v>
      </c>
      <c r="G117" s="14">
        <f t="shared" si="14"/>
        <v>0</v>
      </c>
      <c r="H117" s="13">
        <f>VLOOKUP(D117,'junior-senior '!A1:L25,12,FALSE)</f>
        <v>1</v>
      </c>
      <c r="I117" s="13">
        <f>VLOOKUP(D117,'junior-senior '!A1:CL25,20,FALSE)</f>
        <v>5</v>
      </c>
      <c r="J117" s="13">
        <v>0</v>
      </c>
      <c r="K117" s="13">
        <f>VLOOKUP(D117,'junior-senior '!A1:CL25,29,FALSE)</f>
        <v>5</v>
      </c>
      <c r="L117" s="13">
        <v>0</v>
      </c>
      <c r="M117" s="13">
        <f>VLOOKUP(D117,'junior-senior '!A1:CL25,37,FALSE)</f>
        <v>0</v>
      </c>
      <c r="N117" s="32"/>
      <c r="O117" s="13">
        <f>VLOOKUP(D117,'junior-senior '!A1:BG25,47,FALSE)</f>
        <v>0</v>
      </c>
      <c r="P117" s="32"/>
      <c r="Q117" s="13">
        <f>VLOOKUP(D117,'junior-senior '!A1:CL25,55,FALSE)</f>
        <v>0</v>
      </c>
      <c r="R117" s="32"/>
      <c r="S117" s="13">
        <f>VLOOKUP(D117,'junior-senior '!A1:CL25,65,FALSE)</f>
        <v>0</v>
      </c>
      <c r="T117" s="32"/>
      <c r="U117" s="13">
        <f>VLOOKUP(D117,'junior-senior '!A1:CL25,72,FALSE)</f>
        <v>0</v>
      </c>
      <c r="V117" s="32"/>
      <c r="W117" s="13">
        <f>VLOOKUP(D117,'junior-senior '!A1:CL25,81,TRUE)</f>
        <v>0</v>
      </c>
      <c r="X117" s="33"/>
    </row>
    <row r="118" spans="2:24" ht="21" customHeight="1" x14ac:dyDescent="0.15">
      <c r="B118" s="9">
        <f>IF(C118=C117,B117,COUNTA($B$115:B117)+1)</f>
        <v>4</v>
      </c>
      <c r="C118" s="10">
        <f t="shared" si="12"/>
        <v>9</v>
      </c>
      <c r="D118" s="18" t="s">
        <v>138</v>
      </c>
      <c r="E118" s="55" t="s">
        <v>134</v>
      </c>
      <c r="F118" s="13">
        <f t="shared" si="13"/>
        <v>9</v>
      </c>
      <c r="G118" s="14">
        <f t="shared" si="14"/>
        <v>0</v>
      </c>
      <c r="H118" s="13">
        <f>VLOOKUP(D118,'junior-senior '!A1:L25,12,FALSE)</f>
        <v>3</v>
      </c>
      <c r="I118" s="13">
        <f>VLOOKUP(D118,'junior-senior '!A1:CL25,20,FALSE)</f>
        <v>4</v>
      </c>
      <c r="J118" s="13">
        <v>0</v>
      </c>
      <c r="K118" s="13">
        <f>VLOOKUP(D118,'junior-senior '!A1:CL25,29,FALSE)</f>
        <v>2</v>
      </c>
      <c r="L118" s="13">
        <v>0</v>
      </c>
      <c r="M118" s="13">
        <f>VLOOKUP(D118,'junior-senior '!A1:CL25,37,FALSE)</f>
        <v>0</v>
      </c>
      <c r="N118" s="32"/>
      <c r="O118" s="13">
        <f>VLOOKUP(D118,'junior-senior '!A1:BG25,47,FALSE)</f>
        <v>0</v>
      </c>
      <c r="P118" s="32"/>
      <c r="Q118" s="13">
        <f>VLOOKUP(D118,'junior-senior '!A1:CL25,55,FALSE)</f>
        <v>0</v>
      </c>
      <c r="R118" s="32"/>
      <c r="S118" s="13">
        <f>VLOOKUP(D118,'junior-senior '!A1:CL25,65,FALSE)</f>
        <v>0</v>
      </c>
      <c r="T118" s="32"/>
      <c r="U118" s="13">
        <f>VLOOKUP(D118,'junior-senior '!A1:CL25,72,FALSE)</f>
        <v>0</v>
      </c>
      <c r="V118" s="32"/>
      <c r="W118" s="13">
        <f>VLOOKUP(D118,'junior-senior '!A1:CL25,81,TRUE)</f>
        <v>0</v>
      </c>
      <c r="X118" s="33"/>
    </row>
    <row r="119" spans="2:24" ht="14.75" customHeight="1" x14ac:dyDescent="0.15">
      <c r="B119" s="9">
        <f>IF(C119=C118,B118,COUNTA($B$115:B118)+1)</f>
        <v>5</v>
      </c>
      <c r="C119" s="10">
        <f t="shared" si="12"/>
        <v>7</v>
      </c>
      <c r="D119" s="34" t="s">
        <v>139</v>
      </c>
      <c r="E119" s="55" t="s">
        <v>140</v>
      </c>
      <c r="F119" s="13">
        <f t="shared" si="13"/>
        <v>7</v>
      </c>
      <c r="G119" s="14">
        <f t="shared" si="14"/>
        <v>0</v>
      </c>
      <c r="H119" s="13">
        <f>VLOOKUP(D119,'junior-senior '!A1:L25,12,FALSE)</f>
        <v>1</v>
      </c>
      <c r="I119" s="13">
        <f>VLOOKUP(D119,'junior-senior '!A1:CL25,20,FALSE)</f>
        <v>3</v>
      </c>
      <c r="J119" s="13">
        <v>0</v>
      </c>
      <c r="K119" s="13">
        <f>VLOOKUP(D119,'junior-senior '!A1:CL25,29,FALSE)</f>
        <v>3</v>
      </c>
      <c r="L119" s="13">
        <v>0</v>
      </c>
      <c r="M119" s="13">
        <f>VLOOKUP(D119,'junior-senior '!A1:CL25,37,FALSE)</f>
        <v>0</v>
      </c>
      <c r="N119" s="32"/>
      <c r="O119" s="13">
        <f>VLOOKUP(D119,'junior-senior '!A1:BG25,47,FALSE)</f>
        <v>0</v>
      </c>
      <c r="P119" s="32"/>
      <c r="Q119" s="13">
        <f>VLOOKUP(D119,'junior-senior '!A1:CL25,55,FALSE)</f>
        <v>0</v>
      </c>
      <c r="R119" s="32"/>
      <c r="S119" s="13">
        <f>VLOOKUP(D119,'junior-senior '!A1:CL25,65,FALSE)</f>
        <v>0</v>
      </c>
      <c r="T119" s="32"/>
      <c r="U119" s="13">
        <f>VLOOKUP(D119,'junior-senior '!A1:CL25,72,FALSE)</f>
        <v>0</v>
      </c>
      <c r="V119" s="32"/>
      <c r="W119" s="13">
        <f>VLOOKUP(D119,'junior-senior '!A1:CL25,81,TRUE)</f>
        <v>0</v>
      </c>
      <c r="X119" s="33"/>
    </row>
    <row r="120" spans="2:24" ht="14.75" customHeight="1" x14ac:dyDescent="0.15">
      <c r="B120" s="9">
        <f>IF(C120=C119,B119,COUNTA($B$115:B119)+1)</f>
        <v>6</v>
      </c>
      <c r="C120" s="10">
        <f t="shared" si="12"/>
        <v>5</v>
      </c>
      <c r="D120" s="34" t="s">
        <v>141</v>
      </c>
      <c r="E120" s="55" t="s">
        <v>134</v>
      </c>
      <c r="F120" s="13">
        <f t="shared" si="13"/>
        <v>5</v>
      </c>
      <c r="G120" s="14">
        <f t="shared" si="14"/>
        <v>0</v>
      </c>
      <c r="H120" s="13">
        <f>VLOOKUP(D120,'junior-senior '!A1:L25,12,FALSE)</f>
        <v>1</v>
      </c>
      <c r="I120" s="13">
        <f>VLOOKUP(D120,'junior-senior '!A1:CL25,20,FALSE)</f>
        <v>3</v>
      </c>
      <c r="J120" s="13">
        <v>0</v>
      </c>
      <c r="K120" s="13">
        <f>VLOOKUP(D120,'junior-senior '!A1:CL25,29,FALSE)</f>
        <v>1</v>
      </c>
      <c r="L120" s="13">
        <v>0</v>
      </c>
      <c r="M120" s="13">
        <f>VLOOKUP(D120,'junior-senior '!A1:CL25,37,FALSE)</f>
        <v>0</v>
      </c>
      <c r="N120" s="32"/>
      <c r="O120" s="13">
        <f>VLOOKUP(D120,'junior-senior '!A1:BG25,47,FALSE)</f>
        <v>0</v>
      </c>
      <c r="P120" s="32"/>
      <c r="Q120" s="13">
        <f>VLOOKUP(D120,'junior-senior '!A1:CL25,55,FALSE)</f>
        <v>0</v>
      </c>
      <c r="R120" s="32"/>
      <c r="S120" s="13">
        <f>VLOOKUP(D120,'junior-senior '!A1:CL25,65,FALSE)</f>
        <v>0</v>
      </c>
      <c r="T120" s="32"/>
      <c r="U120" s="13">
        <f>VLOOKUP(D120,'junior-senior '!A1:CL25,72,FALSE)</f>
        <v>0</v>
      </c>
      <c r="V120" s="32"/>
      <c r="W120" s="13">
        <f>VLOOKUP(D120,'junior-senior '!A1:CL25,81,TRUE)</f>
        <v>0</v>
      </c>
      <c r="X120" s="33"/>
    </row>
    <row r="121" spans="2:24" ht="14.75" customHeight="1" x14ac:dyDescent="0.15">
      <c r="B121" s="9">
        <f>IF(C121=C120,B120,COUNTA($B$115:B120)+1)</f>
        <v>6</v>
      </c>
      <c r="C121" s="10">
        <f t="shared" si="12"/>
        <v>5</v>
      </c>
      <c r="D121" s="34" t="s">
        <v>142</v>
      </c>
      <c r="E121" s="55" t="s">
        <v>134</v>
      </c>
      <c r="F121" s="13">
        <f t="shared" si="13"/>
        <v>5</v>
      </c>
      <c r="G121" s="14">
        <f t="shared" si="14"/>
        <v>0</v>
      </c>
      <c r="H121" s="13">
        <f>VLOOKUP(D121,'junior-senior '!A1:L25,12,FALSE)</f>
        <v>2</v>
      </c>
      <c r="I121" s="13">
        <f>VLOOKUP(D121,'junior-senior '!A1:CL25,20,FALSE)</f>
        <v>2</v>
      </c>
      <c r="J121" s="13">
        <v>0</v>
      </c>
      <c r="K121" s="13">
        <f>VLOOKUP(D121,'junior-senior '!A1:CL25,29,FALSE)</f>
        <v>1</v>
      </c>
      <c r="L121" s="13">
        <v>0</v>
      </c>
      <c r="M121" s="13">
        <f>VLOOKUP(D121,'junior-senior '!A1:CL25,37,FALSE)</f>
        <v>0</v>
      </c>
      <c r="N121" s="32"/>
      <c r="O121" s="13">
        <f>VLOOKUP(D121,'junior-senior '!A1:BG25,47,FALSE)</f>
        <v>0</v>
      </c>
      <c r="P121" s="32"/>
      <c r="Q121" s="13">
        <f>VLOOKUP(D121,'junior-senior '!A1:CL25,55,FALSE)</f>
        <v>0</v>
      </c>
      <c r="R121" s="32"/>
      <c r="S121" s="13">
        <f>VLOOKUP(D121,'junior-senior '!A1:CL25,65,FALSE)</f>
        <v>0</v>
      </c>
      <c r="T121" s="32"/>
      <c r="U121" s="13">
        <f>VLOOKUP(D121,'junior-senior '!A1:CL25,72,FALSE)</f>
        <v>0</v>
      </c>
      <c r="V121" s="32"/>
      <c r="W121" s="13">
        <f>VLOOKUP(D121,'junior-senior '!A1:CL25,81,TRUE)</f>
        <v>0</v>
      </c>
      <c r="X121" s="33"/>
    </row>
    <row r="122" spans="2:24" ht="21" customHeight="1" x14ac:dyDescent="0.15">
      <c r="B122" s="9">
        <f>IF(C122=C121,B121,COUNTA($B$115:B121)+1)</f>
        <v>8</v>
      </c>
      <c r="C122" s="10">
        <f t="shared" si="12"/>
        <v>4</v>
      </c>
      <c r="D122" s="18" t="s">
        <v>143</v>
      </c>
      <c r="E122" s="55" t="s">
        <v>134</v>
      </c>
      <c r="F122" s="13">
        <f t="shared" si="13"/>
        <v>4</v>
      </c>
      <c r="G122" s="14">
        <f t="shared" si="14"/>
        <v>0</v>
      </c>
      <c r="H122" s="13">
        <f>VLOOKUP(D122,'junior-senior '!A1:L25,12,FALSE)</f>
        <v>0</v>
      </c>
      <c r="I122" s="13">
        <f>VLOOKUP(D122,'junior-senior '!A1:CL25,20,FALSE)</f>
        <v>0</v>
      </c>
      <c r="J122" s="13">
        <v>0</v>
      </c>
      <c r="K122" s="13">
        <f>VLOOKUP(D122,'junior-senior '!A1:CL25,29,FALSE)</f>
        <v>3</v>
      </c>
      <c r="L122" s="13">
        <v>0</v>
      </c>
      <c r="M122" s="13">
        <f>VLOOKUP(D122,'junior-senior '!A1:CL25,37,FALSE)</f>
        <v>1</v>
      </c>
      <c r="N122" s="32"/>
      <c r="O122" s="13">
        <f>VLOOKUP(D122,'junior-senior '!A1:BG25,47,FALSE)</f>
        <v>0</v>
      </c>
      <c r="P122" s="32"/>
      <c r="Q122" s="13">
        <f>VLOOKUP(D122,'junior-senior '!A1:CL25,55,FALSE)</f>
        <v>0</v>
      </c>
      <c r="R122" s="32"/>
      <c r="S122" s="13">
        <f>VLOOKUP(D122,'junior-senior '!A1:CL25,65,FALSE)</f>
        <v>0</v>
      </c>
      <c r="T122" s="32"/>
      <c r="U122" s="13">
        <f>VLOOKUP(D122,'junior-senior '!A1:CL25,72,FALSE)</f>
        <v>0</v>
      </c>
      <c r="V122" s="32"/>
      <c r="W122" s="13">
        <f>VLOOKUP(D122,'junior-senior '!A1:CL25,81,TRUE)</f>
        <v>0</v>
      </c>
      <c r="X122" s="33"/>
    </row>
    <row r="123" spans="2:24" ht="14.75" customHeight="1" x14ac:dyDescent="0.15">
      <c r="B123" s="9">
        <f>IF(C123=C122,B122,COUNTA($B$115:B122)+1)</f>
        <v>9</v>
      </c>
      <c r="C123" s="10">
        <f t="shared" si="12"/>
        <v>3</v>
      </c>
      <c r="D123" s="34" t="s">
        <v>144</v>
      </c>
      <c r="E123" s="55" t="s">
        <v>134</v>
      </c>
      <c r="F123" s="13">
        <f t="shared" si="13"/>
        <v>3</v>
      </c>
      <c r="G123" s="14">
        <f t="shared" si="14"/>
        <v>0</v>
      </c>
      <c r="H123" s="13">
        <f>VLOOKUP(D123,'junior-senior '!A1:L25,12,FALSE)</f>
        <v>1</v>
      </c>
      <c r="I123" s="13">
        <f>VLOOKUP(D123,'junior-senior '!A1:CL25,20,FALSE)</f>
        <v>2</v>
      </c>
      <c r="J123" s="13">
        <v>0</v>
      </c>
      <c r="K123" s="13">
        <f>VLOOKUP(D123,'junior-senior '!A1:CL25,29,FALSE)</f>
        <v>0</v>
      </c>
      <c r="L123" s="13">
        <v>0</v>
      </c>
      <c r="M123" s="13">
        <f>VLOOKUP(D123,'junior-senior '!A1:CL25,37,FALSE)</f>
        <v>0</v>
      </c>
      <c r="N123" s="32"/>
      <c r="O123" s="13">
        <f>VLOOKUP(D123,'junior-senior '!A1:BG25,47,FALSE)</f>
        <v>0</v>
      </c>
      <c r="P123" s="32"/>
      <c r="Q123" s="13">
        <f>VLOOKUP(D123,'junior-senior '!A1:CL25,55,FALSE)</f>
        <v>0</v>
      </c>
      <c r="R123" s="32"/>
      <c r="S123" s="13">
        <f>VLOOKUP(D123,'junior-senior '!A1:CL25,65,FALSE)</f>
        <v>0</v>
      </c>
      <c r="T123" s="32"/>
      <c r="U123" s="13">
        <f>VLOOKUP(D123,'junior-senior '!A1:CL25,72,FALSE)</f>
        <v>0</v>
      </c>
      <c r="V123" s="32"/>
      <c r="W123" s="13">
        <f>VLOOKUP(D123,'junior-senior '!A1:CL25,81,TRUE)</f>
        <v>0</v>
      </c>
      <c r="X123" s="33"/>
    </row>
    <row r="124" spans="2:24" ht="14.75" customHeight="1" x14ac:dyDescent="0.15">
      <c r="B124" s="9">
        <f>IF(C124=C123,B123,COUNTA($B$115:B123)+1)</f>
        <v>10</v>
      </c>
      <c r="C124" s="10">
        <f t="shared" si="12"/>
        <v>2</v>
      </c>
      <c r="D124" s="34" t="s">
        <v>145</v>
      </c>
      <c r="E124" s="55" t="s">
        <v>134</v>
      </c>
      <c r="F124" s="13">
        <f t="shared" si="13"/>
        <v>2</v>
      </c>
      <c r="G124" s="14">
        <f t="shared" si="14"/>
        <v>0</v>
      </c>
      <c r="H124" s="13">
        <f>VLOOKUP(D124,'junior-senior '!A1:L25,12,FALSE)</f>
        <v>2</v>
      </c>
      <c r="I124" s="13">
        <f>VLOOKUP(D124,'junior-senior '!A1:CL25,20,FALSE)</f>
        <v>0</v>
      </c>
      <c r="J124" s="13">
        <v>0</v>
      </c>
      <c r="K124" s="13">
        <f>VLOOKUP(D124,'junior-senior '!A1:CL25,29,FALSE)</f>
        <v>0</v>
      </c>
      <c r="L124" s="13">
        <v>0</v>
      </c>
      <c r="M124" s="13">
        <f>VLOOKUP(D124,'junior-senior '!A1:CL25,37,FALSE)</f>
        <v>0</v>
      </c>
      <c r="N124" s="32"/>
      <c r="O124" s="13">
        <f>VLOOKUP(D124,'junior-senior '!A1:BG25,47,FALSE)</f>
        <v>0</v>
      </c>
      <c r="P124" s="32"/>
      <c r="Q124" s="13">
        <f>VLOOKUP(D124,'junior-senior '!A1:CL25,55,FALSE)</f>
        <v>0</v>
      </c>
      <c r="R124" s="32"/>
      <c r="S124" s="13">
        <f>VLOOKUP(D124,'junior-senior '!A1:CL25,65,FALSE)</f>
        <v>0</v>
      </c>
      <c r="T124" s="32"/>
      <c r="U124" s="13">
        <f>VLOOKUP(D124,'junior-senior '!A1:CL25,72,FALSE)</f>
        <v>0</v>
      </c>
      <c r="V124" s="32"/>
      <c r="W124" s="13">
        <f>VLOOKUP(D124,'junior-senior '!A1:CL25,81,TRUE)</f>
        <v>0</v>
      </c>
      <c r="X124" s="33"/>
    </row>
    <row r="125" spans="2:24" ht="14.75" customHeight="1" x14ac:dyDescent="0.15">
      <c r="B125" s="9">
        <f>IF(C125=C124,B124,COUNTA($B$115:B124)+1)</f>
        <v>11</v>
      </c>
      <c r="C125" s="10">
        <f t="shared" si="12"/>
        <v>1</v>
      </c>
      <c r="D125" s="34" t="s">
        <v>146</v>
      </c>
      <c r="E125" s="55" t="s">
        <v>134</v>
      </c>
      <c r="F125" s="13">
        <f t="shared" si="13"/>
        <v>1</v>
      </c>
      <c r="G125" s="14">
        <f t="shared" si="14"/>
        <v>0</v>
      </c>
      <c r="H125" s="13">
        <f>VLOOKUP(D125,'junior-senior '!A1:L25,12,FALSE)</f>
        <v>1</v>
      </c>
      <c r="I125" s="13">
        <f>VLOOKUP(D125,'junior-senior '!A1:CL25,20,FALSE)</f>
        <v>0</v>
      </c>
      <c r="J125" s="13">
        <v>0</v>
      </c>
      <c r="K125" s="13">
        <f>VLOOKUP(D125,'junior-senior '!A1:CL25,29,FALSE)</f>
        <v>0</v>
      </c>
      <c r="L125" s="13">
        <v>0</v>
      </c>
      <c r="M125" s="13">
        <f>VLOOKUP(D125,'junior-senior '!A1:CL25,37,FALSE)</f>
        <v>0</v>
      </c>
      <c r="N125" s="32"/>
      <c r="O125" s="13">
        <f>VLOOKUP(D125,'junior-senior '!A1:BG25,47,FALSE)</f>
        <v>0</v>
      </c>
      <c r="P125" s="32"/>
      <c r="Q125" s="13">
        <f>VLOOKUP(D125,'junior-senior '!A1:CL25,55,FALSE)</f>
        <v>0</v>
      </c>
      <c r="R125" s="32"/>
      <c r="S125" s="13">
        <f>VLOOKUP(D125,'junior-senior '!A1:CL25,65,FALSE)</f>
        <v>0</v>
      </c>
      <c r="T125" s="32"/>
      <c r="U125" s="13">
        <f>VLOOKUP(D125,'junior-senior '!A1:CL25,72,FALSE)</f>
        <v>0</v>
      </c>
      <c r="V125" s="32"/>
      <c r="W125" s="13">
        <f>VLOOKUP(D125,'junior-senior '!A1:CL25,81,TRUE)</f>
        <v>0</v>
      </c>
      <c r="X125" s="33"/>
    </row>
    <row r="126" spans="2:24" ht="14.75" customHeight="1" x14ac:dyDescent="0.15">
      <c r="B126" s="9">
        <f>IF(C126=C125,B125,COUNTA($B$115:B125)+1)</f>
        <v>11</v>
      </c>
      <c r="C126" s="10">
        <f t="shared" si="12"/>
        <v>1</v>
      </c>
      <c r="D126" s="34" t="s">
        <v>147</v>
      </c>
      <c r="E126" s="55" t="s">
        <v>134</v>
      </c>
      <c r="F126" s="13">
        <f t="shared" si="13"/>
        <v>1</v>
      </c>
      <c r="G126" s="14">
        <f t="shared" si="14"/>
        <v>0</v>
      </c>
      <c r="H126" s="13">
        <f>VLOOKUP(D126,'junior-senior '!A1:L25,12,FALSE)</f>
        <v>1</v>
      </c>
      <c r="I126" s="13">
        <f>VLOOKUP(D126,'junior-senior '!A1:CL25,20,FALSE)</f>
        <v>0</v>
      </c>
      <c r="J126" s="13">
        <v>0</v>
      </c>
      <c r="K126" s="13">
        <f>VLOOKUP(D126,'junior-senior '!A1:CL25,29,FALSE)</f>
        <v>0</v>
      </c>
      <c r="L126" s="13">
        <v>0</v>
      </c>
      <c r="M126" s="13">
        <f>VLOOKUP(D126,'junior-senior '!A1:CL25,37,FALSE)</f>
        <v>0</v>
      </c>
      <c r="N126" s="32"/>
      <c r="O126" s="13">
        <f>VLOOKUP(D126,'junior-senior '!A1:BG25,47,FALSE)</f>
        <v>0</v>
      </c>
      <c r="P126" s="32"/>
      <c r="Q126" s="13">
        <f>VLOOKUP(D126,'junior-senior '!A1:CL25,55,FALSE)</f>
        <v>0</v>
      </c>
      <c r="R126" s="32"/>
      <c r="S126" s="13">
        <f>VLOOKUP(D126,'junior-senior '!A1:CL25,65,FALSE)</f>
        <v>0</v>
      </c>
      <c r="T126" s="32"/>
      <c r="U126" s="13">
        <f>VLOOKUP(D126,'junior-senior '!A1:CL25,72,FALSE)</f>
        <v>0</v>
      </c>
      <c r="V126" s="32"/>
      <c r="W126" s="13">
        <f>VLOOKUP(D126,'junior-senior '!A1:CL25,81,TRUE)</f>
        <v>0</v>
      </c>
      <c r="X126" s="33"/>
    </row>
    <row r="127" spans="2:24" ht="21" customHeight="1" x14ac:dyDescent="0.15">
      <c r="B127" s="9" t="e">
        <f>IF(C127=C126,B126,COUNTA($B$115:B126)+1)</f>
        <v>#N/A</v>
      </c>
      <c r="C127" s="10" t="e">
        <f t="shared" si="12"/>
        <v>#N/A</v>
      </c>
      <c r="D127" s="18" t="s">
        <v>148</v>
      </c>
      <c r="E127" s="55" t="s">
        <v>134</v>
      </c>
      <c r="F127" s="13" t="e">
        <f t="shared" si="13"/>
        <v>#N/A</v>
      </c>
      <c r="G127" s="14">
        <f t="shared" si="14"/>
        <v>0</v>
      </c>
      <c r="H127" s="13">
        <f>VLOOKUP(D127,'junior-senior '!A1:L25,12,FALSE)</f>
        <v>0</v>
      </c>
      <c r="I127" s="13">
        <f>VLOOKUP(D127,'junior-senior '!A1:CL25,20,FALSE)</f>
        <v>0</v>
      </c>
      <c r="J127" s="13">
        <v>0</v>
      </c>
      <c r="K127" s="13">
        <f>VLOOKUP(D127,'junior-senior '!A1:CL25,29,FALSE)</f>
        <v>0</v>
      </c>
      <c r="L127" s="13">
        <v>0</v>
      </c>
      <c r="M127" s="13">
        <f>VLOOKUP(D127,'junior-senior '!A1:CL25,37,FALSE)</f>
        <v>0</v>
      </c>
      <c r="N127" s="32"/>
      <c r="O127" s="13">
        <f>VLOOKUP(D127,'junior-senior '!A1:BG25,47,FALSE)</f>
        <v>0</v>
      </c>
      <c r="P127" s="32"/>
      <c r="Q127" s="13">
        <f>VLOOKUP(D127,'junior-senior '!A1:CL25,55,FALSE)</f>
        <v>0</v>
      </c>
      <c r="R127" s="32"/>
      <c r="S127" s="13">
        <f>VLOOKUP(D127,'junior-senior '!A1:CL25,65,FALSE)</f>
        <v>0</v>
      </c>
      <c r="T127" s="32"/>
      <c r="U127" s="13">
        <f>VLOOKUP(D127,'junior-senior '!A1:CL25,72,FALSE)</f>
        <v>0</v>
      </c>
      <c r="V127" s="32"/>
      <c r="W127" s="13" t="e">
        <f>VLOOKUP(D127,'junior-senior '!A1:CL25,81,TRUE)</f>
        <v>#N/A</v>
      </c>
      <c r="X127" s="33"/>
    </row>
    <row r="128" spans="2:24" ht="21" customHeight="1" x14ac:dyDescent="0.15">
      <c r="B128" s="9" t="e">
        <f>IF(C128=C127,B127,COUNTA($B$115:B127)+1)</f>
        <v>#N/A</v>
      </c>
      <c r="C128" s="10">
        <f t="shared" si="12"/>
        <v>0</v>
      </c>
      <c r="D128" s="18" t="s">
        <v>149</v>
      </c>
      <c r="E128" s="55" t="s">
        <v>134</v>
      </c>
      <c r="F128" s="13">
        <f t="shared" si="13"/>
        <v>0</v>
      </c>
      <c r="G128" s="14">
        <f t="shared" si="14"/>
        <v>0</v>
      </c>
      <c r="H128" s="13">
        <f>VLOOKUP(D128,'junior-senior '!A1:L25,12,FALSE)</f>
        <v>0</v>
      </c>
      <c r="I128" s="13">
        <f>VLOOKUP(D128,'junior-senior '!A1:CL25,20,FALSE)</f>
        <v>0</v>
      </c>
      <c r="J128" s="13">
        <v>0</v>
      </c>
      <c r="K128" s="13">
        <f>VLOOKUP(D128,'junior-senior '!A1:CL25,29,FALSE)</f>
        <v>0</v>
      </c>
      <c r="L128" s="13">
        <v>0</v>
      </c>
      <c r="M128" s="13">
        <f>VLOOKUP(D128,'junior-senior '!A1:CL25,37,FALSE)</f>
        <v>0</v>
      </c>
      <c r="N128" s="32"/>
      <c r="O128" s="13">
        <f>VLOOKUP(D128,'junior-senior '!A1:BG25,47,FALSE)</f>
        <v>0</v>
      </c>
      <c r="P128" s="32"/>
      <c r="Q128" s="13">
        <f>VLOOKUP(D128,'junior-senior '!A1:CL25,55,FALSE)</f>
        <v>0</v>
      </c>
      <c r="R128" s="32"/>
      <c r="S128" s="13">
        <f>VLOOKUP(D128,'junior-senior '!A1:CL25,65,FALSE)</f>
        <v>0</v>
      </c>
      <c r="T128" s="32"/>
      <c r="U128" s="13">
        <f>VLOOKUP(D128,'junior-senior '!A1:CL25,72,FALSE)</f>
        <v>0</v>
      </c>
      <c r="V128" s="32"/>
      <c r="W128" s="13">
        <f>VLOOKUP(D128,'junior-senior '!A1:CL25,81,TRUE)</f>
        <v>0</v>
      </c>
      <c r="X128" s="33"/>
    </row>
    <row r="129" spans="2:24" ht="14.75" customHeight="1" x14ac:dyDescent="0.15">
      <c r="B129" s="9" t="e">
        <f>IF(C129=C128,B128,COUNTA($B$115:B128)+1)</f>
        <v>#N/A</v>
      </c>
      <c r="C129" s="10">
        <f t="shared" si="12"/>
        <v>0</v>
      </c>
      <c r="D129" s="34" t="s">
        <v>150</v>
      </c>
      <c r="E129" s="55" t="s">
        <v>134</v>
      </c>
      <c r="F129" s="13">
        <f t="shared" si="13"/>
        <v>0</v>
      </c>
      <c r="G129" s="14">
        <f t="shared" si="14"/>
        <v>0</v>
      </c>
      <c r="H129" s="13">
        <f>VLOOKUP(D129,'junior-senior '!A1:L25,12,FALSE)</f>
        <v>0</v>
      </c>
      <c r="I129" s="13">
        <f>VLOOKUP(D129,'junior-senior '!A1:CL25,20,FALSE)</f>
        <v>0</v>
      </c>
      <c r="J129" s="13">
        <v>0</v>
      </c>
      <c r="K129" s="13">
        <f>VLOOKUP(D129,'junior-senior '!A1:CL25,29,FALSE)</f>
        <v>0</v>
      </c>
      <c r="L129" s="13">
        <v>0</v>
      </c>
      <c r="M129" s="13">
        <f>VLOOKUP(D129,'junior-senior '!A1:CL25,37,FALSE)</f>
        <v>0</v>
      </c>
      <c r="N129" s="32"/>
      <c r="O129" s="13">
        <f>VLOOKUP(D129,'junior-senior '!A1:BG25,47,FALSE)</f>
        <v>0</v>
      </c>
      <c r="P129" s="32"/>
      <c r="Q129" s="13">
        <f>VLOOKUP(D129,'junior-senior '!A1:CL25,55,FALSE)</f>
        <v>0</v>
      </c>
      <c r="R129" s="32"/>
      <c r="S129" s="13">
        <f>VLOOKUP(D129,'junior-senior '!A1:CL25,65,FALSE)</f>
        <v>0</v>
      </c>
      <c r="T129" s="32"/>
      <c r="U129" s="13">
        <f>VLOOKUP(D129,'junior-senior '!A1:CL25,72,FALSE)</f>
        <v>0</v>
      </c>
      <c r="V129" s="32"/>
      <c r="W129" s="13">
        <f>VLOOKUP(D129,'junior-senior '!A1:CL25,81,TRUE)</f>
        <v>0</v>
      </c>
      <c r="X129" s="33"/>
    </row>
    <row r="130" spans="2:24" ht="21.5" customHeight="1" thickBot="1" x14ac:dyDescent="0.2">
      <c r="B130" s="19" t="e">
        <f>IF(C130=C129,B129,COUNTA($B$115:B129)+1)</f>
        <v>#N/A</v>
      </c>
      <c r="C130" s="20">
        <f t="shared" si="12"/>
        <v>0</v>
      </c>
      <c r="D130" s="21" t="s">
        <v>151</v>
      </c>
      <c r="E130" s="57" t="s">
        <v>134</v>
      </c>
      <c r="F130" s="23">
        <f t="shared" si="13"/>
        <v>0</v>
      </c>
      <c r="G130" s="24">
        <f t="shared" si="14"/>
        <v>0</v>
      </c>
      <c r="H130" s="23">
        <f>VLOOKUP(D130,'junior-senior '!A1:L25,12,FALSE)</f>
        <v>0</v>
      </c>
      <c r="I130" s="23">
        <f>VLOOKUP(D130,'junior-senior '!A1:CL25,20,FALSE)</f>
        <v>0</v>
      </c>
      <c r="J130" s="23">
        <v>0</v>
      </c>
      <c r="K130" s="23">
        <f>VLOOKUP(D130,'junior-senior '!A1:CL25,29,FALSE)</f>
        <v>0</v>
      </c>
      <c r="L130" s="23">
        <v>0</v>
      </c>
      <c r="M130" s="23">
        <f>VLOOKUP(D130,'junior-senior '!A1:CL25,37,FALSE)</f>
        <v>0</v>
      </c>
      <c r="N130" s="58"/>
      <c r="O130" s="23">
        <f>VLOOKUP(D130,'junior-senior '!A1:BG25,47,FALSE)</f>
        <v>0</v>
      </c>
      <c r="P130" s="58"/>
      <c r="Q130" s="23">
        <f>VLOOKUP(D130,'junior-senior '!A1:CL25,55,FALSE)</f>
        <v>0</v>
      </c>
      <c r="R130" s="58"/>
      <c r="S130" s="23">
        <f>VLOOKUP(D130,'junior-senior '!A1:CL25,65,FALSE)</f>
        <v>0</v>
      </c>
      <c r="T130" s="58"/>
      <c r="U130" s="23">
        <f>VLOOKUP(D130,'junior-senior '!A1:CL25,72,FALSE)</f>
        <v>0</v>
      </c>
      <c r="V130" s="58"/>
      <c r="W130" s="23">
        <f>VLOOKUP(D130,'junior-senior '!A1:CL25,81,TRUE)</f>
        <v>0</v>
      </c>
      <c r="X130" s="59"/>
    </row>
    <row r="131" spans="2:24" ht="14" customHeight="1" thickBot="1" x14ac:dyDescent="0.2"/>
    <row r="132" spans="2:24" ht="15.75" customHeight="1" thickBot="1" x14ac:dyDescent="0.2">
      <c r="D132" s="61" t="s">
        <v>152</v>
      </c>
    </row>
    <row r="133" spans="2:24" ht="12.25" customHeight="1" x14ac:dyDescent="0.15">
      <c r="D133" s="62" t="s">
        <v>153</v>
      </c>
    </row>
    <row r="134" spans="2:24" ht="11.75" customHeight="1" x14ac:dyDescent="0.15">
      <c r="D134" s="63" t="s">
        <v>154</v>
      </c>
    </row>
    <row r="135" spans="2:24" ht="11.25" customHeight="1" x14ac:dyDescent="0.15">
      <c r="D135" s="64" t="s">
        <v>155</v>
      </c>
    </row>
    <row r="136" spans="2:24" ht="11.25" customHeight="1" x14ac:dyDescent="0.15">
      <c r="D136" s="65" t="s">
        <v>156</v>
      </c>
    </row>
    <row r="137" spans="2:24" ht="22.75" customHeight="1" x14ac:dyDescent="0.15">
      <c r="D137" s="66" t="s">
        <v>157</v>
      </c>
    </row>
    <row r="138" spans="2:24" ht="22.75" customHeight="1" x14ac:dyDescent="0.15">
      <c r="D138" s="67" t="s">
        <v>158</v>
      </c>
    </row>
    <row r="139" spans="2:24" ht="22.75" customHeight="1" x14ac:dyDescent="0.15">
      <c r="D139" s="66" t="s">
        <v>159</v>
      </c>
    </row>
    <row r="140" spans="2:24" ht="34.25" customHeight="1" thickBot="1" x14ac:dyDescent="0.2">
      <c r="D140" s="68" t="s">
        <v>160</v>
      </c>
    </row>
  </sheetData>
  <pageMargins left="0.39370100000000002" right="0.39370100000000002" top="0.39370100000000002" bottom="0.39370100000000002" header="0" footer="4.64223E-8"/>
  <pageSetup scale="91" orientation="landscape"/>
  <headerFooter>
    <oddFooter>&amp;C&amp;"Helvetica,Regular"&amp;11&amp;K000000&amp;P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X49"/>
  <sheetViews>
    <sheetView showGridLines="0" workbookViewId="0">
      <pane xSplit="1" ySplit="3" topLeftCell="B4" activePane="bottomRight" state="frozen"/>
      <selection pane="topRight"/>
      <selection pane="bottomLeft"/>
      <selection pane="bottomRight" activeCell="B4" sqref="B4"/>
    </sheetView>
  </sheetViews>
  <sheetFormatPr baseColWidth="10" defaultColWidth="16.33203125" defaultRowHeight="18" customHeight="1" x14ac:dyDescent="0.15"/>
  <cols>
    <col min="1" max="1" width="33" style="69" customWidth="1"/>
    <col min="2" max="2" width="11.33203125" style="69" customWidth="1"/>
    <col min="3" max="102" width="9.33203125" style="69" customWidth="1"/>
    <col min="103" max="103" width="16.33203125" style="69" customWidth="1"/>
    <col min="104" max="16384" width="16.33203125" style="69"/>
  </cols>
  <sheetData>
    <row r="1" spans="1:102" ht="30" customHeight="1" x14ac:dyDescent="0.15"/>
    <row r="2" spans="1:102" ht="28" customHeight="1" x14ac:dyDescent="0.15">
      <c r="A2" s="286" t="s">
        <v>161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286"/>
      <c r="X2" s="286"/>
      <c r="Y2" s="286"/>
      <c r="Z2" s="286"/>
      <c r="AA2" s="286"/>
      <c r="AB2" s="286"/>
      <c r="AC2" s="286"/>
      <c r="AD2" s="286"/>
      <c r="AE2" s="286"/>
      <c r="AF2" s="286"/>
      <c r="AG2" s="286"/>
      <c r="AH2" s="286"/>
      <c r="AI2" s="286"/>
      <c r="AJ2" s="286"/>
      <c r="AK2" s="286"/>
      <c r="AL2" s="286"/>
      <c r="AM2" s="286"/>
      <c r="AN2" s="286"/>
      <c r="AO2" s="286"/>
      <c r="AP2" s="286"/>
      <c r="AQ2" s="286"/>
      <c r="AR2" s="286"/>
      <c r="AS2" s="286"/>
      <c r="AT2" s="286"/>
      <c r="AU2" s="286"/>
      <c r="AV2" s="286"/>
      <c r="AW2" s="286"/>
      <c r="AX2" s="286"/>
      <c r="AY2" s="286"/>
      <c r="AZ2" s="286"/>
      <c r="BA2" s="286"/>
      <c r="BB2" s="286"/>
      <c r="BC2" s="286"/>
      <c r="BD2" s="286"/>
      <c r="BE2" s="286"/>
      <c r="BF2" s="286"/>
      <c r="BG2" s="286"/>
      <c r="BH2" s="286"/>
      <c r="BI2" s="286"/>
      <c r="BJ2" s="286"/>
      <c r="BK2" s="286"/>
      <c r="BL2" s="286"/>
      <c r="BM2" s="286"/>
      <c r="BN2" s="286"/>
      <c r="BO2" s="286"/>
      <c r="BP2" s="286"/>
      <c r="BQ2" s="286"/>
      <c r="BR2" s="286"/>
      <c r="BS2" s="286"/>
      <c r="BT2" s="286"/>
      <c r="BU2" s="286"/>
      <c r="BV2" s="286"/>
      <c r="BW2" s="286"/>
      <c r="BX2" s="286"/>
      <c r="BY2" s="286"/>
      <c r="BZ2" s="286"/>
      <c r="CA2" s="286"/>
      <c r="CB2" s="286"/>
      <c r="CC2" s="286"/>
      <c r="CD2" s="286"/>
      <c r="CE2" s="286"/>
      <c r="CF2" s="286"/>
      <c r="CG2" s="286"/>
      <c r="CH2" s="286"/>
      <c r="CI2" s="286"/>
      <c r="CJ2" s="286"/>
      <c r="CK2" s="286"/>
      <c r="CL2" s="286"/>
      <c r="CM2" s="286"/>
      <c r="CN2" s="286"/>
      <c r="CO2" s="286"/>
      <c r="CP2" s="286"/>
      <c r="CQ2" s="286"/>
      <c r="CR2" s="286"/>
      <c r="CS2" s="286"/>
      <c r="CT2" s="286"/>
      <c r="CU2" s="286"/>
      <c r="CV2" s="286"/>
      <c r="CW2" s="286"/>
      <c r="CX2" s="286"/>
    </row>
    <row r="3" spans="1:102" ht="22.5" customHeight="1" x14ac:dyDescent="0.15">
      <c r="A3" s="70" t="s">
        <v>2</v>
      </c>
      <c r="B3" s="71" t="s">
        <v>162</v>
      </c>
      <c r="C3" s="72">
        <v>44454</v>
      </c>
      <c r="D3" s="73">
        <v>44456</v>
      </c>
      <c r="E3" s="73">
        <v>44461</v>
      </c>
      <c r="F3" s="73">
        <v>44463</v>
      </c>
      <c r="G3" s="73">
        <v>44468</v>
      </c>
      <c r="H3" s="73"/>
      <c r="I3" s="74"/>
      <c r="J3" s="75" t="s">
        <v>163</v>
      </c>
      <c r="K3" s="76"/>
      <c r="L3" s="77">
        <v>41883</v>
      </c>
      <c r="M3" s="78">
        <v>44470</v>
      </c>
      <c r="N3" s="73">
        <v>44475</v>
      </c>
      <c r="O3" s="73">
        <v>44477</v>
      </c>
      <c r="P3" s="73">
        <v>44482</v>
      </c>
      <c r="Q3" s="73">
        <v>44484</v>
      </c>
      <c r="R3" s="73">
        <v>44489</v>
      </c>
      <c r="S3" s="74">
        <v>44491</v>
      </c>
      <c r="T3" s="75" t="s">
        <v>163</v>
      </c>
      <c r="U3" s="76"/>
      <c r="V3" s="79">
        <v>41913</v>
      </c>
      <c r="W3" s="78">
        <v>44510</v>
      </c>
      <c r="X3" s="73">
        <v>44512</v>
      </c>
      <c r="Y3" s="73">
        <v>44517</v>
      </c>
      <c r="Z3" s="73">
        <v>44519</v>
      </c>
      <c r="AA3" s="73">
        <v>44526</v>
      </c>
      <c r="AB3" s="73"/>
      <c r="AC3" s="73"/>
      <c r="AD3" s="80"/>
      <c r="AE3" s="75" t="s">
        <v>163</v>
      </c>
      <c r="AF3" s="76"/>
      <c r="AG3" s="79">
        <v>41944</v>
      </c>
      <c r="AH3" s="78">
        <v>44531</v>
      </c>
      <c r="AI3" s="73">
        <v>44533</v>
      </c>
      <c r="AJ3" s="73"/>
      <c r="AK3" s="73"/>
      <c r="AL3" s="73"/>
      <c r="AM3" s="80"/>
      <c r="AN3" s="75" t="s">
        <v>163</v>
      </c>
      <c r="AO3" s="76"/>
      <c r="AP3" s="79">
        <v>41974</v>
      </c>
      <c r="AQ3" s="78"/>
      <c r="AR3" s="73"/>
      <c r="AS3" s="73"/>
      <c r="AT3" s="73"/>
      <c r="AU3" s="73"/>
      <c r="AV3" s="73"/>
      <c r="AW3" s="73"/>
      <c r="AX3" s="80"/>
      <c r="AY3" s="75" t="s">
        <v>163</v>
      </c>
      <c r="AZ3" s="76"/>
      <c r="BA3" s="79">
        <v>41640</v>
      </c>
      <c r="BB3" s="78"/>
      <c r="BC3" s="73"/>
      <c r="BD3" s="73"/>
      <c r="BE3" s="74"/>
      <c r="BF3" s="75" t="s">
        <v>163</v>
      </c>
      <c r="BG3" s="76"/>
      <c r="BH3" s="81" t="s">
        <v>164</v>
      </c>
      <c r="BI3" s="82"/>
      <c r="BJ3" s="78"/>
      <c r="BK3" s="83"/>
      <c r="BL3" s="78"/>
      <c r="BM3" s="73"/>
      <c r="BN3" s="73"/>
      <c r="BO3" s="73"/>
      <c r="BP3" s="73"/>
      <c r="BQ3" s="74"/>
      <c r="BR3" s="75" t="s">
        <v>163</v>
      </c>
      <c r="BS3" s="76"/>
      <c r="BT3" s="79">
        <v>41699</v>
      </c>
      <c r="BU3" s="78"/>
      <c r="BV3" s="73"/>
      <c r="BW3" s="73"/>
      <c r="BX3" s="73"/>
      <c r="BY3" s="74"/>
      <c r="BZ3" s="75" t="s">
        <v>163</v>
      </c>
      <c r="CA3" s="76"/>
      <c r="CB3" s="79">
        <v>41730</v>
      </c>
      <c r="CC3" s="78"/>
      <c r="CD3" s="73"/>
      <c r="CE3" s="73"/>
      <c r="CF3" s="73"/>
      <c r="CG3" s="73"/>
      <c r="CH3" s="73"/>
      <c r="CI3" s="73"/>
      <c r="CJ3" s="74"/>
      <c r="CK3" s="75" t="s">
        <v>163</v>
      </c>
      <c r="CL3" s="76"/>
      <c r="CM3" s="79">
        <v>41760</v>
      </c>
      <c r="CN3" s="84"/>
      <c r="CO3" s="85"/>
      <c r="CP3" s="85"/>
      <c r="CQ3" s="80"/>
      <c r="CR3" s="75" t="s">
        <v>163</v>
      </c>
      <c r="CS3" s="76"/>
      <c r="CT3" s="79">
        <v>41791</v>
      </c>
      <c r="CU3" s="86"/>
      <c r="CV3" s="86"/>
      <c r="CW3" s="86"/>
      <c r="CX3" s="86"/>
    </row>
    <row r="4" spans="1:102" ht="21" customHeight="1" x14ac:dyDescent="0.15">
      <c r="A4" s="87" t="s">
        <v>29</v>
      </c>
      <c r="B4" s="88" t="b">
        <v>1</v>
      </c>
      <c r="C4" s="89" t="b">
        <v>0</v>
      </c>
      <c r="D4" s="90" t="b">
        <v>1</v>
      </c>
      <c r="E4" s="90" t="b">
        <v>0</v>
      </c>
      <c r="F4" s="90" t="b">
        <v>1</v>
      </c>
      <c r="G4" s="90" t="b">
        <v>0</v>
      </c>
      <c r="H4" s="90" t="b">
        <v>0</v>
      </c>
      <c r="I4" s="91" t="b">
        <v>0</v>
      </c>
      <c r="J4" s="92">
        <f t="shared" ref="J4:J48" si="0">COUNTIF(C4:I4,"VRAI")</f>
        <v>2</v>
      </c>
      <c r="K4" s="93"/>
      <c r="L4" s="94">
        <f t="shared" ref="L4:L48" si="1">SUM(J4:K4)</f>
        <v>2</v>
      </c>
      <c r="M4" s="95" t="b">
        <v>1</v>
      </c>
      <c r="N4" s="90" t="b">
        <v>0</v>
      </c>
      <c r="O4" s="90" t="b">
        <v>1</v>
      </c>
      <c r="P4" s="90" t="b">
        <v>0</v>
      </c>
      <c r="Q4" s="90" t="b">
        <v>1</v>
      </c>
      <c r="R4" s="90" t="b">
        <v>0</v>
      </c>
      <c r="S4" s="91" t="b">
        <v>1</v>
      </c>
      <c r="T4" s="92">
        <f t="shared" ref="T4:T48" si="2">COUNTIF(M4:S4,"vrai")</f>
        <v>4</v>
      </c>
      <c r="U4" s="93"/>
      <c r="V4" s="94">
        <f t="shared" ref="V4:V48" si="3">SUM(T4:U4)</f>
        <v>4</v>
      </c>
      <c r="W4" s="95" t="b">
        <v>0</v>
      </c>
      <c r="X4" s="90" t="b">
        <v>1</v>
      </c>
      <c r="Y4" s="90" t="b">
        <v>0</v>
      </c>
      <c r="Z4" s="90" t="b">
        <v>1</v>
      </c>
      <c r="AA4" s="90" t="b">
        <v>0</v>
      </c>
      <c r="AB4" s="90" t="b">
        <v>0</v>
      </c>
      <c r="AC4" s="90" t="b">
        <v>0</v>
      </c>
      <c r="AD4" s="91" t="b">
        <v>0</v>
      </c>
      <c r="AE4" s="92">
        <f t="shared" ref="AE4:AE48" si="4">COUNTIF(W4:AD4,"vrai")</f>
        <v>2</v>
      </c>
      <c r="AF4" s="93"/>
      <c r="AG4" s="94">
        <f t="shared" ref="AG4:AG48" si="5">SUM(AE4:AF4)</f>
        <v>2</v>
      </c>
      <c r="AH4" s="95" t="b">
        <v>0</v>
      </c>
      <c r="AI4" s="90" t="b">
        <v>1</v>
      </c>
      <c r="AJ4" s="90" t="b">
        <v>0</v>
      </c>
      <c r="AK4" s="90" t="b">
        <v>0</v>
      </c>
      <c r="AL4" s="90" t="b">
        <v>0</v>
      </c>
      <c r="AM4" s="91" t="b">
        <v>0</v>
      </c>
      <c r="AN4" s="92">
        <f t="shared" ref="AN4:AN48" si="6">COUNTIF(AH4:AM4,"vrai")</f>
        <v>1</v>
      </c>
      <c r="AO4" s="93"/>
      <c r="AP4" s="94">
        <f t="shared" ref="AP4:AP48" si="7">SUM(AN4:AO4)</f>
        <v>1</v>
      </c>
      <c r="AQ4" s="95" t="b">
        <v>0</v>
      </c>
      <c r="AR4" s="90" t="b">
        <v>0</v>
      </c>
      <c r="AS4" s="90" t="b">
        <v>0</v>
      </c>
      <c r="AT4" s="90" t="b">
        <v>0</v>
      </c>
      <c r="AU4" s="90" t="b">
        <v>0</v>
      </c>
      <c r="AV4" s="90" t="b">
        <v>0</v>
      </c>
      <c r="AW4" s="90" t="b">
        <v>0</v>
      </c>
      <c r="AX4" s="91" t="b">
        <v>0</v>
      </c>
      <c r="AY4" s="92">
        <f t="shared" ref="AY4:AY48" si="8">COUNTIF(AP4:AX4,"vrai")</f>
        <v>0</v>
      </c>
      <c r="AZ4" s="93"/>
      <c r="BA4" s="94">
        <f t="shared" ref="BA4:BA48" si="9">SUM(AY4:AZ4)</f>
        <v>0</v>
      </c>
      <c r="BB4" s="95" t="b">
        <v>0</v>
      </c>
      <c r="BC4" s="90" t="b">
        <v>0</v>
      </c>
      <c r="BD4" s="90" t="b">
        <v>0</v>
      </c>
      <c r="BE4" s="96" t="b">
        <v>0</v>
      </c>
      <c r="BF4" s="97">
        <f t="shared" ref="BF4:BF48" si="10">COUNTIF(BB4:BE4,"vrai")</f>
        <v>0</v>
      </c>
      <c r="BG4" s="98"/>
      <c r="BH4" s="99">
        <f t="shared" ref="BH4:BH48" si="11">SUM(BF4:BG4)</f>
        <v>0</v>
      </c>
      <c r="BI4" s="97" t="b">
        <v>0</v>
      </c>
      <c r="BJ4" s="95" t="b">
        <v>0</v>
      </c>
      <c r="BK4" s="96" t="b">
        <v>0</v>
      </c>
      <c r="BL4" s="95" t="b">
        <v>0</v>
      </c>
      <c r="BM4" s="90" t="b">
        <v>0</v>
      </c>
      <c r="BN4" s="90" t="b">
        <v>0</v>
      </c>
      <c r="BO4" s="90" t="b">
        <v>0</v>
      </c>
      <c r="BP4" s="90" t="b">
        <v>0</v>
      </c>
      <c r="BQ4" s="96" t="b">
        <v>0</v>
      </c>
      <c r="BR4" s="97">
        <f t="shared" ref="BR4:BR48" si="12">COUNTIF(BI4:BQ4,"VRAI")</f>
        <v>0</v>
      </c>
      <c r="BS4" s="98"/>
      <c r="BT4" s="97">
        <f t="shared" ref="BT4:BT48" si="13">SUM(BR4:BS4)</f>
        <v>0</v>
      </c>
      <c r="BU4" s="95" t="b">
        <v>0</v>
      </c>
      <c r="BV4" s="90" t="b">
        <v>0</v>
      </c>
      <c r="BW4" s="90" t="b">
        <v>0</v>
      </c>
      <c r="BX4" s="90" t="b">
        <v>0</v>
      </c>
      <c r="BY4" s="96" t="b">
        <v>0</v>
      </c>
      <c r="BZ4" s="97">
        <f t="shared" ref="BZ4:BZ48" si="14">COUNTIF(BU4:BY4,"vrai")</f>
        <v>0</v>
      </c>
      <c r="CA4" s="98"/>
      <c r="CB4" s="97">
        <f t="shared" ref="CB4:CB48" si="15">SUM(BZ4:CA4)</f>
        <v>0</v>
      </c>
      <c r="CC4" s="95" t="b">
        <v>0</v>
      </c>
      <c r="CD4" s="90" t="b">
        <v>0</v>
      </c>
      <c r="CE4" s="90" t="b">
        <v>0</v>
      </c>
      <c r="CF4" s="90" t="b">
        <v>0</v>
      </c>
      <c r="CG4" s="90" t="b">
        <v>0</v>
      </c>
      <c r="CH4" s="90" t="b">
        <v>0</v>
      </c>
      <c r="CI4" s="90" t="b">
        <v>0</v>
      </c>
      <c r="CJ4" s="96" t="b">
        <v>0</v>
      </c>
      <c r="CK4" s="97">
        <f t="shared" ref="CK4:CK48" si="16">COUNTIF(CC4:CJ4,"VRAI")</f>
        <v>0</v>
      </c>
      <c r="CL4" s="98"/>
      <c r="CM4" s="97">
        <f t="shared" ref="CM4:CM48" si="17">SUM(CK4:CL4)</f>
        <v>0</v>
      </c>
      <c r="CN4" s="95" t="b">
        <v>0</v>
      </c>
      <c r="CO4" s="90" t="b">
        <v>0</v>
      </c>
      <c r="CP4" s="90" t="b">
        <v>0</v>
      </c>
      <c r="CQ4" s="96" t="b">
        <v>0</v>
      </c>
      <c r="CR4" s="97">
        <f t="shared" ref="CR4:CR48" si="18">COUNTIF(CN4:CQ4,"VRAI")</f>
        <v>0</v>
      </c>
      <c r="CS4" s="98"/>
      <c r="CT4" s="97">
        <f t="shared" ref="CT4:CT48" si="19">SUM(CR4:CS4)</f>
        <v>0</v>
      </c>
      <c r="CU4" s="98"/>
      <c r="CV4" s="98"/>
      <c r="CW4" s="98"/>
      <c r="CX4" s="98"/>
    </row>
    <row r="5" spans="1:102" ht="21" customHeight="1" x14ac:dyDescent="0.15">
      <c r="A5" s="100" t="s">
        <v>44</v>
      </c>
      <c r="B5" s="88" t="b">
        <v>1</v>
      </c>
      <c r="C5" s="89" t="b">
        <v>1</v>
      </c>
      <c r="D5" s="90" t="b">
        <v>0</v>
      </c>
      <c r="E5" s="90" t="b">
        <v>1</v>
      </c>
      <c r="F5" s="90" t="b">
        <v>0</v>
      </c>
      <c r="G5" s="90" t="b">
        <v>1</v>
      </c>
      <c r="H5" s="90" t="b">
        <v>0</v>
      </c>
      <c r="I5" s="91" t="b">
        <v>0</v>
      </c>
      <c r="J5" s="92">
        <f t="shared" si="0"/>
        <v>3</v>
      </c>
      <c r="K5" s="93"/>
      <c r="L5" s="94">
        <f t="shared" si="1"/>
        <v>3</v>
      </c>
      <c r="M5" s="95" t="b">
        <v>0</v>
      </c>
      <c r="N5" s="90" t="b">
        <v>1</v>
      </c>
      <c r="O5" s="90" t="b">
        <v>0</v>
      </c>
      <c r="P5" s="90" t="b">
        <v>1</v>
      </c>
      <c r="Q5" s="90" t="b">
        <v>0</v>
      </c>
      <c r="R5" s="90" t="b">
        <v>1</v>
      </c>
      <c r="S5" s="91" t="b">
        <v>0</v>
      </c>
      <c r="T5" s="92">
        <f t="shared" si="2"/>
        <v>3</v>
      </c>
      <c r="U5" s="93"/>
      <c r="V5" s="94">
        <f t="shared" si="3"/>
        <v>3</v>
      </c>
      <c r="W5" s="95" t="b">
        <v>0</v>
      </c>
      <c r="X5" s="90" t="b">
        <v>0</v>
      </c>
      <c r="Y5" s="90" t="b">
        <v>1</v>
      </c>
      <c r="Z5" s="90" t="b">
        <v>0</v>
      </c>
      <c r="AA5" s="90" t="b">
        <v>0</v>
      </c>
      <c r="AB5" s="90" t="b">
        <v>0</v>
      </c>
      <c r="AC5" s="90" t="b">
        <v>0</v>
      </c>
      <c r="AD5" s="91" t="b">
        <v>0</v>
      </c>
      <c r="AE5" s="92">
        <f t="shared" si="4"/>
        <v>1</v>
      </c>
      <c r="AF5" s="93"/>
      <c r="AG5" s="94">
        <f t="shared" si="5"/>
        <v>1</v>
      </c>
      <c r="AH5" s="95" t="b">
        <v>1</v>
      </c>
      <c r="AI5" s="90" t="b">
        <v>0</v>
      </c>
      <c r="AJ5" s="90" t="b">
        <v>0</v>
      </c>
      <c r="AK5" s="90" t="b">
        <v>0</v>
      </c>
      <c r="AL5" s="90" t="b">
        <v>0</v>
      </c>
      <c r="AM5" s="91" t="b">
        <v>0</v>
      </c>
      <c r="AN5" s="92">
        <f t="shared" si="6"/>
        <v>1</v>
      </c>
      <c r="AO5" s="93"/>
      <c r="AP5" s="94">
        <f t="shared" si="7"/>
        <v>1</v>
      </c>
      <c r="AQ5" s="95" t="b">
        <v>0</v>
      </c>
      <c r="AR5" s="90" t="b">
        <v>0</v>
      </c>
      <c r="AS5" s="90" t="b">
        <v>0</v>
      </c>
      <c r="AT5" s="90" t="b">
        <v>0</v>
      </c>
      <c r="AU5" s="90" t="b">
        <v>0</v>
      </c>
      <c r="AV5" s="90" t="b">
        <v>0</v>
      </c>
      <c r="AW5" s="90" t="b">
        <v>0</v>
      </c>
      <c r="AX5" s="91" t="b">
        <v>0</v>
      </c>
      <c r="AY5" s="92">
        <f t="shared" si="8"/>
        <v>0</v>
      </c>
      <c r="AZ5" s="93"/>
      <c r="BA5" s="94">
        <f t="shared" si="9"/>
        <v>0</v>
      </c>
      <c r="BB5" s="95" t="b">
        <v>0</v>
      </c>
      <c r="BC5" s="90" t="b">
        <v>0</v>
      </c>
      <c r="BD5" s="90" t="b">
        <v>0</v>
      </c>
      <c r="BE5" s="96" t="b">
        <v>0</v>
      </c>
      <c r="BF5" s="97">
        <f t="shared" si="10"/>
        <v>0</v>
      </c>
      <c r="BG5" s="98"/>
      <c r="BH5" s="99">
        <f t="shared" si="11"/>
        <v>0</v>
      </c>
      <c r="BI5" s="97" t="b">
        <v>0</v>
      </c>
      <c r="BJ5" s="95" t="b">
        <v>0</v>
      </c>
      <c r="BK5" s="96" t="b">
        <v>0</v>
      </c>
      <c r="BL5" s="95" t="b">
        <v>0</v>
      </c>
      <c r="BM5" s="90" t="b">
        <v>0</v>
      </c>
      <c r="BN5" s="90" t="b">
        <v>0</v>
      </c>
      <c r="BO5" s="90" t="b">
        <v>0</v>
      </c>
      <c r="BP5" s="90" t="b">
        <v>0</v>
      </c>
      <c r="BQ5" s="96" t="b">
        <v>0</v>
      </c>
      <c r="BR5" s="97">
        <f t="shared" si="12"/>
        <v>0</v>
      </c>
      <c r="BS5" s="98"/>
      <c r="BT5" s="97">
        <f t="shared" si="13"/>
        <v>0</v>
      </c>
      <c r="BU5" s="95" t="b">
        <v>0</v>
      </c>
      <c r="BV5" s="90" t="b">
        <v>0</v>
      </c>
      <c r="BW5" s="90" t="b">
        <v>0</v>
      </c>
      <c r="BX5" s="90" t="b">
        <v>0</v>
      </c>
      <c r="BY5" s="96" t="b">
        <v>0</v>
      </c>
      <c r="BZ5" s="97">
        <f t="shared" si="14"/>
        <v>0</v>
      </c>
      <c r="CA5" s="98"/>
      <c r="CB5" s="97">
        <f t="shared" si="15"/>
        <v>0</v>
      </c>
      <c r="CC5" s="95" t="b">
        <v>0</v>
      </c>
      <c r="CD5" s="90" t="b">
        <v>0</v>
      </c>
      <c r="CE5" s="90" t="b">
        <v>0</v>
      </c>
      <c r="CF5" s="90" t="b">
        <v>0</v>
      </c>
      <c r="CG5" s="90" t="b">
        <v>0</v>
      </c>
      <c r="CH5" s="90" t="b">
        <v>0</v>
      </c>
      <c r="CI5" s="90" t="b">
        <v>0</v>
      </c>
      <c r="CJ5" s="96" t="b">
        <v>0</v>
      </c>
      <c r="CK5" s="97">
        <f t="shared" si="16"/>
        <v>0</v>
      </c>
      <c r="CL5" s="98"/>
      <c r="CM5" s="97">
        <f t="shared" si="17"/>
        <v>0</v>
      </c>
      <c r="CN5" s="95" t="b">
        <v>0</v>
      </c>
      <c r="CO5" s="90" t="b">
        <v>0</v>
      </c>
      <c r="CP5" s="90" t="b">
        <v>0</v>
      </c>
      <c r="CQ5" s="96" t="b">
        <v>0</v>
      </c>
      <c r="CR5" s="97">
        <f t="shared" si="18"/>
        <v>0</v>
      </c>
      <c r="CS5" s="98"/>
      <c r="CT5" s="97">
        <f t="shared" si="19"/>
        <v>0</v>
      </c>
      <c r="CU5" s="98"/>
      <c r="CV5" s="98"/>
      <c r="CW5" s="98"/>
      <c r="CX5" s="98"/>
    </row>
    <row r="6" spans="1:102" ht="21" customHeight="1" x14ac:dyDescent="0.15">
      <c r="A6" s="87" t="s">
        <v>28</v>
      </c>
      <c r="B6" s="88" t="b">
        <v>1</v>
      </c>
      <c r="C6" s="89" t="b">
        <v>0</v>
      </c>
      <c r="D6" s="90" t="b">
        <v>0</v>
      </c>
      <c r="E6" s="90" t="b">
        <v>0</v>
      </c>
      <c r="F6" s="90" t="b">
        <v>0</v>
      </c>
      <c r="G6" s="90" t="b">
        <v>0</v>
      </c>
      <c r="H6" s="90" t="b">
        <v>0</v>
      </c>
      <c r="I6" s="91" t="b">
        <v>0</v>
      </c>
      <c r="J6" s="92">
        <f t="shared" si="0"/>
        <v>0</v>
      </c>
      <c r="K6" s="92">
        <v>3</v>
      </c>
      <c r="L6" s="94">
        <f t="shared" si="1"/>
        <v>3</v>
      </c>
      <c r="M6" s="95" t="b">
        <v>0</v>
      </c>
      <c r="N6" s="90" t="b">
        <v>0</v>
      </c>
      <c r="O6" s="90" t="b">
        <v>0</v>
      </c>
      <c r="P6" s="90" t="b">
        <v>0</v>
      </c>
      <c r="Q6" s="90" t="b">
        <v>0</v>
      </c>
      <c r="R6" s="90" t="b">
        <v>0</v>
      </c>
      <c r="S6" s="91" t="b">
        <v>0</v>
      </c>
      <c r="T6" s="92">
        <f t="shared" si="2"/>
        <v>0</v>
      </c>
      <c r="U6" s="92">
        <v>3</v>
      </c>
      <c r="V6" s="94">
        <f t="shared" si="3"/>
        <v>3</v>
      </c>
      <c r="W6" s="95" t="b">
        <v>0</v>
      </c>
      <c r="X6" s="90" t="b">
        <v>0</v>
      </c>
      <c r="Y6" s="90" t="b">
        <v>0</v>
      </c>
      <c r="Z6" s="90" t="b">
        <v>0</v>
      </c>
      <c r="AA6" s="90" t="b">
        <v>0</v>
      </c>
      <c r="AB6" s="90" t="b">
        <v>0</v>
      </c>
      <c r="AC6" s="90" t="b">
        <v>0</v>
      </c>
      <c r="AD6" s="91" t="b">
        <v>0</v>
      </c>
      <c r="AE6" s="92">
        <f t="shared" si="4"/>
        <v>0</v>
      </c>
      <c r="AF6" s="92">
        <v>3</v>
      </c>
      <c r="AG6" s="94">
        <f t="shared" si="5"/>
        <v>3</v>
      </c>
      <c r="AH6" s="95" t="b">
        <v>0</v>
      </c>
      <c r="AI6" s="90" t="b">
        <v>0</v>
      </c>
      <c r="AJ6" s="90" t="b">
        <v>0</v>
      </c>
      <c r="AK6" s="90" t="b">
        <v>0</v>
      </c>
      <c r="AL6" s="90" t="b">
        <v>0</v>
      </c>
      <c r="AM6" s="91" t="b">
        <v>0</v>
      </c>
      <c r="AN6" s="92">
        <f t="shared" si="6"/>
        <v>0</v>
      </c>
      <c r="AO6" s="93"/>
      <c r="AP6" s="94">
        <f t="shared" si="7"/>
        <v>0</v>
      </c>
      <c r="AQ6" s="95" t="b">
        <v>0</v>
      </c>
      <c r="AR6" s="90" t="b">
        <v>0</v>
      </c>
      <c r="AS6" s="90" t="b">
        <v>0</v>
      </c>
      <c r="AT6" s="90" t="b">
        <v>0</v>
      </c>
      <c r="AU6" s="90" t="b">
        <v>0</v>
      </c>
      <c r="AV6" s="90" t="b">
        <v>0</v>
      </c>
      <c r="AW6" s="90" t="b">
        <v>0</v>
      </c>
      <c r="AX6" s="91" t="b">
        <v>0</v>
      </c>
      <c r="AY6" s="92">
        <f t="shared" si="8"/>
        <v>0</v>
      </c>
      <c r="AZ6" s="93"/>
      <c r="BA6" s="94">
        <f t="shared" si="9"/>
        <v>0</v>
      </c>
      <c r="BB6" s="95" t="b">
        <v>0</v>
      </c>
      <c r="BC6" s="90" t="b">
        <v>0</v>
      </c>
      <c r="BD6" s="90" t="b">
        <v>0</v>
      </c>
      <c r="BE6" s="96" t="b">
        <v>0</v>
      </c>
      <c r="BF6" s="97">
        <f t="shared" si="10"/>
        <v>0</v>
      </c>
      <c r="BG6" s="98"/>
      <c r="BH6" s="99">
        <f t="shared" si="11"/>
        <v>0</v>
      </c>
      <c r="BI6" s="97" t="b">
        <v>0</v>
      </c>
      <c r="BJ6" s="95" t="b">
        <v>0</v>
      </c>
      <c r="BK6" s="96" t="b">
        <v>0</v>
      </c>
      <c r="BL6" s="95" t="b">
        <v>0</v>
      </c>
      <c r="BM6" s="90" t="b">
        <v>0</v>
      </c>
      <c r="BN6" s="90" t="b">
        <v>0</v>
      </c>
      <c r="BO6" s="90" t="b">
        <v>0</v>
      </c>
      <c r="BP6" s="90" t="b">
        <v>0</v>
      </c>
      <c r="BQ6" s="96" t="b">
        <v>0</v>
      </c>
      <c r="BR6" s="97">
        <f t="shared" si="12"/>
        <v>0</v>
      </c>
      <c r="BS6" s="98"/>
      <c r="BT6" s="97">
        <f t="shared" si="13"/>
        <v>0</v>
      </c>
      <c r="BU6" s="95" t="b">
        <v>0</v>
      </c>
      <c r="BV6" s="90" t="b">
        <v>0</v>
      </c>
      <c r="BW6" s="90" t="b">
        <v>0</v>
      </c>
      <c r="BX6" s="90" t="b">
        <v>0</v>
      </c>
      <c r="BY6" s="96" t="b">
        <v>0</v>
      </c>
      <c r="BZ6" s="97">
        <f t="shared" si="14"/>
        <v>0</v>
      </c>
      <c r="CA6" s="98"/>
      <c r="CB6" s="97">
        <f t="shared" si="15"/>
        <v>0</v>
      </c>
      <c r="CC6" s="95" t="b">
        <v>0</v>
      </c>
      <c r="CD6" s="90" t="b">
        <v>0</v>
      </c>
      <c r="CE6" s="90" t="b">
        <v>0</v>
      </c>
      <c r="CF6" s="90" t="b">
        <v>0</v>
      </c>
      <c r="CG6" s="90" t="b">
        <v>0</v>
      </c>
      <c r="CH6" s="90" t="b">
        <v>0</v>
      </c>
      <c r="CI6" s="90" t="b">
        <v>0</v>
      </c>
      <c r="CJ6" s="96" t="b">
        <v>0</v>
      </c>
      <c r="CK6" s="97">
        <f t="shared" si="16"/>
        <v>0</v>
      </c>
      <c r="CL6" s="98"/>
      <c r="CM6" s="97">
        <f t="shared" si="17"/>
        <v>0</v>
      </c>
      <c r="CN6" s="95" t="b">
        <v>0</v>
      </c>
      <c r="CO6" s="90" t="b">
        <v>0</v>
      </c>
      <c r="CP6" s="90" t="b">
        <v>0</v>
      </c>
      <c r="CQ6" s="96" t="b">
        <v>0</v>
      </c>
      <c r="CR6" s="97">
        <f t="shared" si="18"/>
        <v>0</v>
      </c>
      <c r="CS6" s="98"/>
      <c r="CT6" s="97">
        <f t="shared" si="19"/>
        <v>0</v>
      </c>
      <c r="CU6" s="98"/>
      <c r="CV6" s="98"/>
      <c r="CW6" s="98"/>
      <c r="CX6" s="98"/>
    </row>
    <row r="7" spans="1:102" ht="21" customHeight="1" x14ac:dyDescent="0.15">
      <c r="A7" s="101" t="s">
        <v>52</v>
      </c>
      <c r="B7" s="88" t="b">
        <v>1</v>
      </c>
      <c r="C7" s="89" t="b">
        <v>0</v>
      </c>
      <c r="D7" s="90" t="b">
        <v>1</v>
      </c>
      <c r="E7" s="90" t="b">
        <v>1</v>
      </c>
      <c r="F7" s="90" t="b">
        <v>1</v>
      </c>
      <c r="G7" s="90" t="b">
        <v>0</v>
      </c>
      <c r="H7" s="90" t="b">
        <v>0</v>
      </c>
      <c r="I7" s="91" t="b">
        <v>0</v>
      </c>
      <c r="J7" s="92">
        <f t="shared" si="0"/>
        <v>3</v>
      </c>
      <c r="K7" s="93"/>
      <c r="L7" s="94">
        <f t="shared" si="1"/>
        <v>3</v>
      </c>
      <c r="M7" s="95" t="b">
        <v>0</v>
      </c>
      <c r="N7" s="90" t="b">
        <v>0</v>
      </c>
      <c r="O7" s="90" t="b">
        <v>0</v>
      </c>
      <c r="P7" s="90" t="b">
        <v>1</v>
      </c>
      <c r="Q7" s="90" t="b">
        <v>1</v>
      </c>
      <c r="R7" s="90" t="b">
        <v>0</v>
      </c>
      <c r="S7" s="91" t="b">
        <v>1</v>
      </c>
      <c r="T7" s="92">
        <f t="shared" si="2"/>
        <v>3</v>
      </c>
      <c r="U7" s="93"/>
      <c r="V7" s="94">
        <f t="shared" si="3"/>
        <v>3</v>
      </c>
      <c r="W7" s="95" t="b">
        <v>0</v>
      </c>
      <c r="X7" s="90" t="b">
        <v>0</v>
      </c>
      <c r="Y7" s="90" t="b">
        <v>0</v>
      </c>
      <c r="Z7" s="90" t="b">
        <v>0</v>
      </c>
      <c r="AA7" s="90" t="b">
        <v>0</v>
      </c>
      <c r="AB7" s="90" t="b">
        <v>0</v>
      </c>
      <c r="AC7" s="90" t="b">
        <v>0</v>
      </c>
      <c r="AD7" s="91" t="b">
        <v>0</v>
      </c>
      <c r="AE7" s="92">
        <f t="shared" si="4"/>
        <v>0</v>
      </c>
      <c r="AF7" s="93"/>
      <c r="AG7" s="94">
        <f t="shared" si="5"/>
        <v>0</v>
      </c>
      <c r="AH7" s="95" t="b">
        <v>0</v>
      </c>
      <c r="AI7" s="90" t="b">
        <v>0</v>
      </c>
      <c r="AJ7" s="90" t="b">
        <v>0</v>
      </c>
      <c r="AK7" s="90" t="b">
        <v>0</v>
      </c>
      <c r="AL7" s="90" t="b">
        <v>0</v>
      </c>
      <c r="AM7" s="91" t="b">
        <v>0</v>
      </c>
      <c r="AN7" s="92">
        <f t="shared" si="6"/>
        <v>0</v>
      </c>
      <c r="AO7" s="93"/>
      <c r="AP7" s="94">
        <f t="shared" si="7"/>
        <v>0</v>
      </c>
      <c r="AQ7" s="95" t="b">
        <v>0</v>
      </c>
      <c r="AR7" s="90" t="b">
        <v>0</v>
      </c>
      <c r="AS7" s="90" t="b">
        <v>0</v>
      </c>
      <c r="AT7" s="90" t="b">
        <v>0</v>
      </c>
      <c r="AU7" s="90" t="b">
        <v>0</v>
      </c>
      <c r="AV7" s="90" t="b">
        <v>0</v>
      </c>
      <c r="AW7" s="90" t="b">
        <v>0</v>
      </c>
      <c r="AX7" s="91" t="b">
        <v>0</v>
      </c>
      <c r="AY7" s="92">
        <f t="shared" si="8"/>
        <v>0</v>
      </c>
      <c r="AZ7" s="93"/>
      <c r="BA7" s="94">
        <f t="shared" si="9"/>
        <v>0</v>
      </c>
      <c r="BB7" s="95" t="b">
        <v>0</v>
      </c>
      <c r="BC7" s="90" t="b">
        <v>0</v>
      </c>
      <c r="BD7" s="90" t="b">
        <v>0</v>
      </c>
      <c r="BE7" s="96" t="b">
        <v>0</v>
      </c>
      <c r="BF7" s="97">
        <f t="shared" si="10"/>
        <v>0</v>
      </c>
      <c r="BG7" s="98"/>
      <c r="BH7" s="99">
        <f t="shared" si="11"/>
        <v>0</v>
      </c>
      <c r="BI7" s="97" t="b">
        <v>0</v>
      </c>
      <c r="BJ7" s="95" t="b">
        <v>0</v>
      </c>
      <c r="BK7" s="96" t="b">
        <v>0</v>
      </c>
      <c r="BL7" s="95" t="b">
        <v>0</v>
      </c>
      <c r="BM7" s="90" t="b">
        <v>0</v>
      </c>
      <c r="BN7" s="90" t="b">
        <v>0</v>
      </c>
      <c r="BO7" s="90" t="b">
        <v>0</v>
      </c>
      <c r="BP7" s="90" t="b">
        <v>0</v>
      </c>
      <c r="BQ7" s="96" t="b">
        <v>0</v>
      </c>
      <c r="BR7" s="97">
        <f t="shared" si="12"/>
        <v>0</v>
      </c>
      <c r="BS7" s="98"/>
      <c r="BT7" s="97">
        <f t="shared" si="13"/>
        <v>0</v>
      </c>
      <c r="BU7" s="95" t="b">
        <v>0</v>
      </c>
      <c r="BV7" s="90" t="b">
        <v>0</v>
      </c>
      <c r="BW7" s="90" t="b">
        <v>0</v>
      </c>
      <c r="BX7" s="90" t="b">
        <v>0</v>
      </c>
      <c r="BY7" s="96" t="b">
        <v>0</v>
      </c>
      <c r="BZ7" s="97">
        <f t="shared" si="14"/>
        <v>0</v>
      </c>
      <c r="CA7" s="98"/>
      <c r="CB7" s="97">
        <f t="shared" si="15"/>
        <v>0</v>
      </c>
      <c r="CC7" s="95" t="b">
        <v>0</v>
      </c>
      <c r="CD7" s="90" t="b">
        <v>0</v>
      </c>
      <c r="CE7" s="90" t="b">
        <v>0</v>
      </c>
      <c r="CF7" s="90" t="b">
        <v>0</v>
      </c>
      <c r="CG7" s="90" t="b">
        <v>0</v>
      </c>
      <c r="CH7" s="90" t="b">
        <v>0</v>
      </c>
      <c r="CI7" s="90" t="b">
        <v>0</v>
      </c>
      <c r="CJ7" s="96" t="b">
        <v>0</v>
      </c>
      <c r="CK7" s="97">
        <f t="shared" si="16"/>
        <v>0</v>
      </c>
      <c r="CL7" s="98"/>
      <c r="CM7" s="97">
        <f t="shared" si="17"/>
        <v>0</v>
      </c>
      <c r="CN7" s="95" t="b">
        <v>0</v>
      </c>
      <c r="CO7" s="90" t="b">
        <v>0</v>
      </c>
      <c r="CP7" s="90" t="b">
        <v>0</v>
      </c>
      <c r="CQ7" s="96" t="b">
        <v>0</v>
      </c>
      <c r="CR7" s="97">
        <f t="shared" si="18"/>
        <v>0</v>
      </c>
      <c r="CS7" s="98"/>
      <c r="CT7" s="97">
        <f t="shared" si="19"/>
        <v>0</v>
      </c>
      <c r="CU7" s="98"/>
      <c r="CV7" s="98"/>
      <c r="CW7" s="98"/>
      <c r="CX7" s="98"/>
    </row>
    <row r="8" spans="1:102" ht="21" customHeight="1" x14ac:dyDescent="0.15">
      <c r="A8" s="87" t="s">
        <v>30</v>
      </c>
      <c r="B8" s="88" t="b">
        <v>1</v>
      </c>
      <c r="C8" s="89" t="b">
        <v>0</v>
      </c>
      <c r="D8" s="90" t="b">
        <v>1</v>
      </c>
      <c r="E8" s="90" t="b">
        <v>0</v>
      </c>
      <c r="F8" s="90" t="b">
        <v>1</v>
      </c>
      <c r="G8" s="90" t="b">
        <v>0</v>
      </c>
      <c r="H8" s="90" t="b">
        <v>0</v>
      </c>
      <c r="I8" s="91" t="b">
        <v>0</v>
      </c>
      <c r="J8" s="92">
        <f t="shared" si="0"/>
        <v>2</v>
      </c>
      <c r="K8" s="93"/>
      <c r="L8" s="94">
        <f t="shared" si="1"/>
        <v>2</v>
      </c>
      <c r="M8" s="95" t="b">
        <v>1</v>
      </c>
      <c r="N8" s="90" t="b">
        <v>0</v>
      </c>
      <c r="O8" s="90" t="b">
        <v>0</v>
      </c>
      <c r="P8" s="90" t="b">
        <v>1</v>
      </c>
      <c r="Q8" s="90" t="b">
        <v>1</v>
      </c>
      <c r="R8" s="90" t="b">
        <v>0</v>
      </c>
      <c r="S8" s="91" t="b">
        <v>1</v>
      </c>
      <c r="T8" s="92">
        <f t="shared" si="2"/>
        <v>4</v>
      </c>
      <c r="U8" s="93"/>
      <c r="V8" s="94">
        <f t="shared" si="3"/>
        <v>4</v>
      </c>
      <c r="W8" s="95" t="b">
        <v>0</v>
      </c>
      <c r="X8" s="90" t="b">
        <v>1</v>
      </c>
      <c r="Y8" s="90" t="b">
        <v>0</v>
      </c>
      <c r="Z8" s="90" t="b">
        <v>0</v>
      </c>
      <c r="AA8" s="90" t="b">
        <v>1</v>
      </c>
      <c r="AB8" s="90" t="b">
        <v>0</v>
      </c>
      <c r="AC8" s="90" t="b">
        <v>0</v>
      </c>
      <c r="AD8" s="91" t="b">
        <v>0</v>
      </c>
      <c r="AE8" s="92">
        <f t="shared" si="4"/>
        <v>2</v>
      </c>
      <c r="AF8" s="93"/>
      <c r="AG8" s="94">
        <f t="shared" si="5"/>
        <v>2</v>
      </c>
      <c r="AH8" s="95" t="b">
        <v>0</v>
      </c>
      <c r="AI8" s="90" t="b">
        <v>1</v>
      </c>
      <c r="AJ8" s="90" t="b">
        <v>0</v>
      </c>
      <c r="AK8" s="90" t="b">
        <v>0</v>
      </c>
      <c r="AL8" s="90" t="b">
        <v>0</v>
      </c>
      <c r="AM8" s="91" t="b">
        <v>0</v>
      </c>
      <c r="AN8" s="92">
        <f t="shared" si="6"/>
        <v>1</v>
      </c>
      <c r="AO8" s="93"/>
      <c r="AP8" s="94">
        <f t="shared" si="7"/>
        <v>1</v>
      </c>
      <c r="AQ8" s="95" t="b">
        <v>0</v>
      </c>
      <c r="AR8" s="90" t="b">
        <v>0</v>
      </c>
      <c r="AS8" s="90" t="b">
        <v>0</v>
      </c>
      <c r="AT8" s="90" t="b">
        <v>0</v>
      </c>
      <c r="AU8" s="90" t="b">
        <v>0</v>
      </c>
      <c r="AV8" s="90" t="b">
        <v>0</v>
      </c>
      <c r="AW8" s="90" t="b">
        <v>0</v>
      </c>
      <c r="AX8" s="91" t="b">
        <v>0</v>
      </c>
      <c r="AY8" s="92">
        <f t="shared" si="8"/>
        <v>0</v>
      </c>
      <c r="AZ8" s="93"/>
      <c r="BA8" s="94">
        <f t="shared" si="9"/>
        <v>0</v>
      </c>
      <c r="BB8" s="95" t="b">
        <v>0</v>
      </c>
      <c r="BC8" s="90" t="b">
        <v>0</v>
      </c>
      <c r="BD8" s="90" t="b">
        <v>0</v>
      </c>
      <c r="BE8" s="96" t="b">
        <v>0</v>
      </c>
      <c r="BF8" s="97">
        <f t="shared" si="10"/>
        <v>0</v>
      </c>
      <c r="BG8" s="98"/>
      <c r="BH8" s="99">
        <f t="shared" si="11"/>
        <v>0</v>
      </c>
      <c r="BI8" s="97" t="b">
        <v>0</v>
      </c>
      <c r="BJ8" s="95" t="b">
        <v>0</v>
      </c>
      <c r="BK8" s="96" t="b">
        <v>0</v>
      </c>
      <c r="BL8" s="95" t="b">
        <v>0</v>
      </c>
      <c r="BM8" s="90" t="b">
        <v>0</v>
      </c>
      <c r="BN8" s="90" t="b">
        <v>0</v>
      </c>
      <c r="BO8" s="90" t="b">
        <v>0</v>
      </c>
      <c r="BP8" s="90" t="b">
        <v>0</v>
      </c>
      <c r="BQ8" s="96" t="b">
        <v>0</v>
      </c>
      <c r="BR8" s="97">
        <f t="shared" si="12"/>
        <v>0</v>
      </c>
      <c r="BS8" s="98"/>
      <c r="BT8" s="97">
        <f t="shared" si="13"/>
        <v>0</v>
      </c>
      <c r="BU8" s="95" t="b">
        <v>0</v>
      </c>
      <c r="BV8" s="90" t="b">
        <v>0</v>
      </c>
      <c r="BW8" s="90" t="b">
        <v>0</v>
      </c>
      <c r="BX8" s="90" t="b">
        <v>0</v>
      </c>
      <c r="BY8" s="96" t="b">
        <v>0</v>
      </c>
      <c r="BZ8" s="97">
        <f t="shared" si="14"/>
        <v>0</v>
      </c>
      <c r="CA8" s="98"/>
      <c r="CB8" s="97">
        <f t="shared" si="15"/>
        <v>0</v>
      </c>
      <c r="CC8" s="95" t="b">
        <v>0</v>
      </c>
      <c r="CD8" s="90" t="b">
        <v>0</v>
      </c>
      <c r="CE8" s="90" t="b">
        <v>0</v>
      </c>
      <c r="CF8" s="90" t="b">
        <v>0</v>
      </c>
      <c r="CG8" s="90" t="b">
        <v>0</v>
      </c>
      <c r="CH8" s="90" t="b">
        <v>0</v>
      </c>
      <c r="CI8" s="90" t="b">
        <v>0</v>
      </c>
      <c r="CJ8" s="96" t="b">
        <v>0</v>
      </c>
      <c r="CK8" s="97">
        <f t="shared" si="16"/>
        <v>0</v>
      </c>
      <c r="CL8" s="98"/>
      <c r="CM8" s="97">
        <f t="shared" si="17"/>
        <v>0</v>
      </c>
      <c r="CN8" s="95" t="b">
        <v>0</v>
      </c>
      <c r="CO8" s="90" t="b">
        <v>0</v>
      </c>
      <c r="CP8" s="90" t="b">
        <v>0</v>
      </c>
      <c r="CQ8" s="96" t="b">
        <v>0</v>
      </c>
      <c r="CR8" s="97">
        <f t="shared" si="18"/>
        <v>0</v>
      </c>
      <c r="CS8" s="98"/>
      <c r="CT8" s="97">
        <f t="shared" si="19"/>
        <v>0</v>
      </c>
      <c r="CU8" s="98"/>
      <c r="CV8" s="98"/>
      <c r="CW8" s="98"/>
      <c r="CX8" s="98"/>
    </row>
    <row r="9" spans="1:102" ht="21" customHeight="1" x14ac:dyDescent="0.15">
      <c r="A9" s="100" t="s">
        <v>31</v>
      </c>
      <c r="B9" s="88" t="b">
        <v>1</v>
      </c>
      <c r="C9" s="89" t="b">
        <v>1</v>
      </c>
      <c r="D9" s="90" t="b">
        <v>0</v>
      </c>
      <c r="E9" s="90" t="b">
        <v>1</v>
      </c>
      <c r="F9" s="90" t="b">
        <v>0</v>
      </c>
      <c r="G9" s="90" t="b">
        <v>1</v>
      </c>
      <c r="H9" s="90" t="b">
        <v>0</v>
      </c>
      <c r="I9" s="91" t="b">
        <v>0</v>
      </c>
      <c r="J9" s="92">
        <f t="shared" si="0"/>
        <v>3</v>
      </c>
      <c r="K9" s="93"/>
      <c r="L9" s="94">
        <f t="shared" si="1"/>
        <v>3</v>
      </c>
      <c r="M9" s="95" t="b">
        <v>0</v>
      </c>
      <c r="N9" s="90" t="b">
        <v>1</v>
      </c>
      <c r="O9" s="90" t="b">
        <v>0</v>
      </c>
      <c r="P9" s="90" t="b">
        <v>1</v>
      </c>
      <c r="Q9" s="90" t="b">
        <v>0</v>
      </c>
      <c r="R9" s="90" t="b">
        <v>1</v>
      </c>
      <c r="S9" s="91" t="b">
        <v>0</v>
      </c>
      <c r="T9" s="92">
        <f t="shared" si="2"/>
        <v>3</v>
      </c>
      <c r="U9" s="93"/>
      <c r="V9" s="94">
        <f t="shared" si="3"/>
        <v>3</v>
      </c>
      <c r="W9" s="95" t="b">
        <v>1</v>
      </c>
      <c r="X9" s="90" t="b">
        <v>0</v>
      </c>
      <c r="Y9" s="90" t="b">
        <v>1</v>
      </c>
      <c r="Z9" s="90" t="b">
        <v>0</v>
      </c>
      <c r="AA9" s="90" t="b">
        <v>0</v>
      </c>
      <c r="AB9" s="90" t="b">
        <v>0</v>
      </c>
      <c r="AC9" s="90" t="b">
        <v>0</v>
      </c>
      <c r="AD9" s="91" t="b">
        <v>0</v>
      </c>
      <c r="AE9" s="92">
        <f t="shared" si="4"/>
        <v>2</v>
      </c>
      <c r="AF9" s="93"/>
      <c r="AG9" s="94">
        <f t="shared" si="5"/>
        <v>2</v>
      </c>
      <c r="AH9" s="95" t="b">
        <v>1</v>
      </c>
      <c r="AI9" s="90" t="b">
        <v>0</v>
      </c>
      <c r="AJ9" s="90" t="b">
        <v>0</v>
      </c>
      <c r="AK9" s="90" t="b">
        <v>0</v>
      </c>
      <c r="AL9" s="90" t="b">
        <v>0</v>
      </c>
      <c r="AM9" s="91" t="b">
        <v>0</v>
      </c>
      <c r="AN9" s="92">
        <f t="shared" si="6"/>
        <v>1</v>
      </c>
      <c r="AO9" s="93"/>
      <c r="AP9" s="94">
        <f t="shared" si="7"/>
        <v>1</v>
      </c>
      <c r="AQ9" s="95" t="b">
        <v>0</v>
      </c>
      <c r="AR9" s="90" t="b">
        <v>0</v>
      </c>
      <c r="AS9" s="90" t="b">
        <v>0</v>
      </c>
      <c r="AT9" s="90" t="b">
        <v>0</v>
      </c>
      <c r="AU9" s="90" t="b">
        <v>0</v>
      </c>
      <c r="AV9" s="90" t="b">
        <v>0</v>
      </c>
      <c r="AW9" s="90" t="b">
        <v>0</v>
      </c>
      <c r="AX9" s="91" t="b">
        <v>0</v>
      </c>
      <c r="AY9" s="92">
        <f t="shared" si="8"/>
        <v>0</v>
      </c>
      <c r="AZ9" s="93"/>
      <c r="BA9" s="94">
        <f t="shared" si="9"/>
        <v>0</v>
      </c>
      <c r="BB9" s="95" t="b">
        <v>0</v>
      </c>
      <c r="BC9" s="90" t="b">
        <v>0</v>
      </c>
      <c r="BD9" s="90" t="b">
        <v>0</v>
      </c>
      <c r="BE9" s="96" t="b">
        <v>0</v>
      </c>
      <c r="BF9" s="97">
        <f t="shared" si="10"/>
        <v>0</v>
      </c>
      <c r="BG9" s="98"/>
      <c r="BH9" s="99">
        <f t="shared" si="11"/>
        <v>0</v>
      </c>
      <c r="BI9" s="95" t="b">
        <v>0</v>
      </c>
      <c r="BJ9" s="90" t="b">
        <v>0</v>
      </c>
      <c r="BK9" s="90" t="b">
        <v>0</v>
      </c>
      <c r="BL9" s="90" t="b">
        <v>0</v>
      </c>
      <c r="BM9" s="90" t="b">
        <v>0</v>
      </c>
      <c r="BN9" s="90" t="b">
        <v>0</v>
      </c>
      <c r="BO9" s="90" t="b">
        <v>0</v>
      </c>
      <c r="BP9" s="90" t="b">
        <v>0</v>
      </c>
      <c r="BQ9" s="96" t="b">
        <v>0</v>
      </c>
      <c r="BR9" s="97">
        <f t="shared" si="12"/>
        <v>0</v>
      </c>
      <c r="BS9" s="98"/>
      <c r="BT9" s="97">
        <f t="shared" si="13"/>
        <v>0</v>
      </c>
      <c r="BU9" s="95" t="b">
        <v>0</v>
      </c>
      <c r="BV9" s="90" t="b">
        <v>0</v>
      </c>
      <c r="BW9" s="90" t="b">
        <v>0</v>
      </c>
      <c r="BX9" s="90" t="b">
        <v>0</v>
      </c>
      <c r="BY9" s="96" t="b">
        <v>0</v>
      </c>
      <c r="BZ9" s="97">
        <f t="shared" si="14"/>
        <v>0</v>
      </c>
      <c r="CA9" s="98"/>
      <c r="CB9" s="97">
        <f t="shared" si="15"/>
        <v>0</v>
      </c>
      <c r="CC9" s="95" t="b">
        <v>0</v>
      </c>
      <c r="CD9" s="90" t="b">
        <v>0</v>
      </c>
      <c r="CE9" s="90" t="b">
        <v>0</v>
      </c>
      <c r="CF9" s="90" t="b">
        <v>0</v>
      </c>
      <c r="CG9" s="90" t="b">
        <v>0</v>
      </c>
      <c r="CH9" s="90" t="b">
        <v>0</v>
      </c>
      <c r="CI9" s="90" t="b">
        <v>0</v>
      </c>
      <c r="CJ9" s="96" t="b">
        <v>0</v>
      </c>
      <c r="CK9" s="97">
        <f t="shared" si="16"/>
        <v>0</v>
      </c>
      <c r="CL9" s="98"/>
      <c r="CM9" s="97">
        <f t="shared" si="17"/>
        <v>0</v>
      </c>
      <c r="CN9" s="95" t="b">
        <v>0</v>
      </c>
      <c r="CO9" s="90" t="b">
        <v>0</v>
      </c>
      <c r="CP9" s="90" t="b">
        <v>0</v>
      </c>
      <c r="CQ9" s="96" t="b">
        <v>0</v>
      </c>
      <c r="CR9" s="97">
        <f t="shared" si="18"/>
        <v>0</v>
      </c>
      <c r="CS9" s="98"/>
      <c r="CT9" s="97">
        <f t="shared" si="19"/>
        <v>0</v>
      </c>
      <c r="CU9" s="98"/>
      <c r="CV9" s="98"/>
      <c r="CW9" s="98"/>
      <c r="CX9" s="98"/>
    </row>
    <row r="10" spans="1:102" ht="21" customHeight="1" x14ac:dyDescent="0.15">
      <c r="A10" s="87" t="s">
        <v>61</v>
      </c>
      <c r="B10" s="88" t="b">
        <v>1</v>
      </c>
      <c r="C10" s="89" t="b">
        <v>0</v>
      </c>
      <c r="D10" s="90" t="b">
        <v>0</v>
      </c>
      <c r="E10" s="90" t="b">
        <v>0</v>
      </c>
      <c r="F10" s="90" t="b">
        <v>0</v>
      </c>
      <c r="G10" s="90" t="b">
        <v>0</v>
      </c>
      <c r="H10" s="90" t="b">
        <v>0</v>
      </c>
      <c r="I10" s="91" t="b">
        <v>0</v>
      </c>
      <c r="J10" s="92">
        <f t="shared" si="0"/>
        <v>0</v>
      </c>
      <c r="K10" s="93"/>
      <c r="L10" s="94">
        <f t="shared" si="1"/>
        <v>0</v>
      </c>
      <c r="M10" s="95" t="b">
        <v>0</v>
      </c>
      <c r="N10" s="90" t="b">
        <v>0</v>
      </c>
      <c r="O10" s="90" t="b">
        <v>0</v>
      </c>
      <c r="P10" s="90" t="b">
        <v>0</v>
      </c>
      <c r="Q10" s="90" t="b">
        <v>0</v>
      </c>
      <c r="R10" s="90" t="b">
        <v>0</v>
      </c>
      <c r="S10" s="91" t="b">
        <v>0</v>
      </c>
      <c r="T10" s="92">
        <f t="shared" si="2"/>
        <v>0</v>
      </c>
      <c r="U10" s="93"/>
      <c r="V10" s="94">
        <f t="shared" si="3"/>
        <v>0</v>
      </c>
      <c r="W10" s="95" t="b">
        <v>0</v>
      </c>
      <c r="X10" s="90" t="b">
        <v>1</v>
      </c>
      <c r="Y10" s="90" t="b">
        <v>0</v>
      </c>
      <c r="Z10" s="90" t="b">
        <v>1</v>
      </c>
      <c r="AA10" s="90" t="b">
        <v>1</v>
      </c>
      <c r="AB10" s="90" t="b">
        <v>0</v>
      </c>
      <c r="AC10" s="90" t="b">
        <v>0</v>
      </c>
      <c r="AD10" s="91" t="b">
        <v>0</v>
      </c>
      <c r="AE10" s="92">
        <f t="shared" si="4"/>
        <v>3</v>
      </c>
      <c r="AF10" s="93"/>
      <c r="AG10" s="94">
        <f t="shared" si="5"/>
        <v>3</v>
      </c>
      <c r="AH10" s="95" t="b">
        <v>0</v>
      </c>
      <c r="AI10" s="90" t="b">
        <v>0</v>
      </c>
      <c r="AJ10" s="90" t="b">
        <v>0</v>
      </c>
      <c r="AK10" s="90" t="b">
        <v>0</v>
      </c>
      <c r="AL10" s="90" t="b">
        <v>0</v>
      </c>
      <c r="AM10" s="91" t="b">
        <v>0</v>
      </c>
      <c r="AN10" s="92">
        <f t="shared" si="6"/>
        <v>0</v>
      </c>
      <c r="AO10" s="93"/>
      <c r="AP10" s="94">
        <f t="shared" si="7"/>
        <v>0</v>
      </c>
      <c r="AQ10" s="95" t="b">
        <v>0</v>
      </c>
      <c r="AR10" s="90" t="b">
        <v>0</v>
      </c>
      <c r="AS10" s="90" t="b">
        <v>0</v>
      </c>
      <c r="AT10" s="90" t="b">
        <v>0</v>
      </c>
      <c r="AU10" s="90" t="b">
        <v>0</v>
      </c>
      <c r="AV10" s="90" t="b">
        <v>0</v>
      </c>
      <c r="AW10" s="90" t="b">
        <v>0</v>
      </c>
      <c r="AX10" s="91" t="b">
        <v>0</v>
      </c>
      <c r="AY10" s="92">
        <f t="shared" si="8"/>
        <v>0</v>
      </c>
      <c r="AZ10" s="93"/>
      <c r="BA10" s="94">
        <f t="shared" si="9"/>
        <v>0</v>
      </c>
      <c r="BB10" s="95" t="b">
        <v>0</v>
      </c>
      <c r="BC10" s="90" t="b">
        <v>0</v>
      </c>
      <c r="BD10" s="90" t="b">
        <v>0</v>
      </c>
      <c r="BE10" s="96" t="b">
        <v>0</v>
      </c>
      <c r="BF10" s="97">
        <f t="shared" si="10"/>
        <v>0</v>
      </c>
      <c r="BG10" s="98"/>
      <c r="BH10" s="99">
        <f t="shared" si="11"/>
        <v>0</v>
      </c>
      <c r="BI10" s="95" t="b">
        <v>0</v>
      </c>
      <c r="BJ10" s="90" t="b">
        <v>0</v>
      </c>
      <c r="BK10" s="90" t="b">
        <v>0</v>
      </c>
      <c r="BL10" s="90" t="b">
        <v>0</v>
      </c>
      <c r="BM10" s="90" t="b">
        <v>0</v>
      </c>
      <c r="BN10" s="90" t="b">
        <v>0</v>
      </c>
      <c r="BO10" s="90" t="b">
        <v>0</v>
      </c>
      <c r="BP10" s="90" t="b">
        <v>0</v>
      </c>
      <c r="BQ10" s="96" t="b">
        <v>0</v>
      </c>
      <c r="BR10" s="97">
        <f t="shared" si="12"/>
        <v>0</v>
      </c>
      <c r="BS10" s="98"/>
      <c r="BT10" s="97">
        <f t="shared" si="13"/>
        <v>0</v>
      </c>
      <c r="BU10" s="95" t="b">
        <v>0</v>
      </c>
      <c r="BV10" s="90" t="b">
        <v>0</v>
      </c>
      <c r="BW10" s="90" t="b">
        <v>0</v>
      </c>
      <c r="BX10" s="90" t="b">
        <v>0</v>
      </c>
      <c r="BY10" s="96" t="b">
        <v>0</v>
      </c>
      <c r="BZ10" s="97">
        <f t="shared" si="14"/>
        <v>0</v>
      </c>
      <c r="CA10" s="98"/>
      <c r="CB10" s="97">
        <f t="shared" si="15"/>
        <v>0</v>
      </c>
      <c r="CC10" s="95" t="b">
        <v>0</v>
      </c>
      <c r="CD10" s="90" t="b">
        <v>0</v>
      </c>
      <c r="CE10" s="90" t="b">
        <v>0</v>
      </c>
      <c r="CF10" s="90" t="b">
        <v>0</v>
      </c>
      <c r="CG10" s="90" t="b">
        <v>0</v>
      </c>
      <c r="CH10" s="90" t="b">
        <v>0</v>
      </c>
      <c r="CI10" s="90" t="b">
        <v>0</v>
      </c>
      <c r="CJ10" s="96" t="b">
        <v>0</v>
      </c>
      <c r="CK10" s="97">
        <f t="shared" si="16"/>
        <v>0</v>
      </c>
      <c r="CL10" s="98"/>
      <c r="CM10" s="97">
        <f t="shared" si="17"/>
        <v>0</v>
      </c>
      <c r="CN10" s="95" t="b">
        <v>0</v>
      </c>
      <c r="CO10" s="90" t="b">
        <v>0</v>
      </c>
      <c r="CP10" s="90" t="b">
        <v>0</v>
      </c>
      <c r="CQ10" s="96" t="b">
        <v>0</v>
      </c>
      <c r="CR10" s="97">
        <f t="shared" si="18"/>
        <v>0</v>
      </c>
      <c r="CS10" s="98"/>
      <c r="CT10" s="97">
        <f t="shared" si="19"/>
        <v>0</v>
      </c>
      <c r="CU10" s="98"/>
      <c r="CV10" s="98"/>
      <c r="CW10" s="98"/>
      <c r="CX10" s="98"/>
    </row>
    <row r="11" spans="1:102" ht="21" customHeight="1" x14ac:dyDescent="0.15">
      <c r="A11" s="87" t="s">
        <v>62</v>
      </c>
      <c r="B11" s="88" t="b">
        <v>1</v>
      </c>
      <c r="C11" s="89" t="b">
        <v>0</v>
      </c>
      <c r="D11" s="90" t="b">
        <v>0</v>
      </c>
      <c r="E11" s="90" t="b">
        <v>0</v>
      </c>
      <c r="F11" s="90" t="b">
        <v>0</v>
      </c>
      <c r="G11" s="90" t="b">
        <v>0</v>
      </c>
      <c r="H11" s="90" t="b">
        <v>0</v>
      </c>
      <c r="I11" s="91" t="b">
        <v>0</v>
      </c>
      <c r="J11" s="92">
        <f t="shared" si="0"/>
        <v>0</v>
      </c>
      <c r="K11" s="93"/>
      <c r="L11" s="94">
        <f t="shared" si="1"/>
        <v>0</v>
      </c>
      <c r="M11" s="95" t="b">
        <v>0</v>
      </c>
      <c r="N11" s="90" t="b">
        <v>0</v>
      </c>
      <c r="O11" s="90" t="b">
        <v>0</v>
      </c>
      <c r="P11" s="90" t="b">
        <v>0</v>
      </c>
      <c r="Q11" s="90" t="b">
        <v>0</v>
      </c>
      <c r="R11" s="90" t="b">
        <v>0</v>
      </c>
      <c r="S11" s="91" t="b">
        <v>0</v>
      </c>
      <c r="T11" s="92">
        <f t="shared" si="2"/>
        <v>0</v>
      </c>
      <c r="U11" s="93"/>
      <c r="V11" s="94">
        <f t="shared" si="3"/>
        <v>0</v>
      </c>
      <c r="W11" s="95" t="b">
        <v>0</v>
      </c>
      <c r="X11" s="90" t="b">
        <v>0</v>
      </c>
      <c r="Y11" s="90" t="b">
        <v>0</v>
      </c>
      <c r="Z11" s="90" t="b">
        <v>1</v>
      </c>
      <c r="AA11" s="90" t="b">
        <v>1</v>
      </c>
      <c r="AB11" s="90" t="b">
        <v>0</v>
      </c>
      <c r="AC11" s="90" t="b">
        <v>0</v>
      </c>
      <c r="AD11" s="91" t="b">
        <v>0</v>
      </c>
      <c r="AE11" s="92">
        <f t="shared" si="4"/>
        <v>2</v>
      </c>
      <c r="AF11" s="93"/>
      <c r="AG11" s="94">
        <f t="shared" si="5"/>
        <v>2</v>
      </c>
      <c r="AH11" s="95" t="b">
        <v>0</v>
      </c>
      <c r="AI11" s="90" t="b">
        <v>1</v>
      </c>
      <c r="AJ11" s="90" t="b">
        <v>0</v>
      </c>
      <c r="AK11" s="90" t="b">
        <v>0</v>
      </c>
      <c r="AL11" s="90" t="b">
        <v>0</v>
      </c>
      <c r="AM11" s="91" t="b">
        <v>0</v>
      </c>
      <c r="AN11" s="92">
        <f t="shared" si="6"/>
        <v>1</v>
      </c>
      <c r="AO11" s="93"/>
      <c r="AP11" s="94">
        <f t="shared" si="7"/>
        <v>1</v>
      </c>
      <c r="AQ11" s="95" t="b">
        <v>0</v>
      </c>
      <c r="AR11" s="90" t="b">
        <v>0</v>
      </c>
      <c r="AS11" s="90" t="b">
        <v>0</v>
      </c>
      <c r="AT11" s="90" t="b">
        <v>0</v>
      </c>
      <c r="AU11" s="90" t="b">
        <v>0</v>
      </c>
      <c r="AV11" s="90" t="b">
        <v>0</v>
      </c>
      <c r="AW11" s="90" t="b">
        <v>0</v>
      </c>
      <c r="AX11" s="91" t="b">
        <v>0</v>
      </c>
      <c r="AY11" s="92">
        <f t="shared" si="8"/>
        <v>0</v>
      </c>
      <c r="AZ11" s="93"/>
      <c r="BA11" s="94">
        <f t="shared" si="9"/>
        <v>0</v>
      </c>
      <c r="BB11" s="95" t="b">
        <v>0</v>
      </c>
      <c r="BC11" s="90" t="b">
        <v>0</v>
      </c>
      <c r="BD11" s="90" t="b">
        <v>0</v>
      </c>
      <c r="BE11" s="96" t="b">
        <v>0</v>
      </c>
      <c r="BF11" s="97">
        <f t="shared" si="10"/>
        <v>0</v>
      </c>
      <c r="BG11" s="98"/>
      <c r="BH11" s="99">
        <f t="shared" si="11"/>
        <v>0</v>
      </c>
      <c r="BI11" s="97" t="b">
        <v>0</v>
      </c>
      <c r="BJ11" s="95" t="b">
        <v>0</v>
      </c>
      <c r="BK11" s="96" t="b">
        <v>0</v>
      </c>
      <c r="BL11" s="95" t="b">
        <v>0</v>
      </c>
      <c r="BM11" s="90" t="b">
        <v>0</v>
      </c>
      <c r="BN11" s="90" t="b">
        <v>0</v>
      </c>
      <c r="BO11" s="90" t="b">
        <v>0</v>
      </c>
      <c r="BP11" s="90" t="b">
        <v>0</v>
      </c>
      <c r="BQ11" s="96" t="b">
        <v>0</v>
      </c>
      <c r="BR11" s="97">
        <f t="shared" si="12"/>
        <v>0</v>
      </c>
      <c r="BS11" s="98"/>
      <c r="BT11" s="97">
        <f t="shared" si="13"/>
        <v>0</v>
      </c>
      <c r="BU11" s="95" t="b">
        <v>0</v>
      </c>
      <c r="BV11" s="90" t="b">
        <v>0</v>
      </c>
      <c r="BW11" s="90" t="b">
        <v>0</v>
      </c>
      <c r="BX11" s="90" t="b">
        <v>0</v>
      </c>
      <c r="BY11" s="96" t="b">
        <v>0</v>
      </c>
      <c r="BZ11" s="97">
        <f t="shared" si="14"/>
        <v>0</v>
      </c>
      <c r="CA11" s="98"/>
      <c r="CB11" s="97">
        <f t="shared" si="15"/>
        <v>0</v>
      </c>
      <c r="CC11" s="95" t="b">
        <v>0</v>
      </c>
      <c r="CD11" s="90" t="b">
        <v>0</v>
      </c>
      <c r="CE11" s="90" t="b">
        <v>0</v>
      </c>
      <c r="CF11" s="90" t="b">
        <v>0</v>
      </c>
      <c r="CG11" s="90" t="b">
        <v>0</v>
      </c>
      <c r="CH11" s="90" t="b">
        <v>0</v>
      </c>
      <c r="CI11" s="90" t="b">
        <v>0</v>
      </c>
      <c r="CJ11" s="96" t="b">
        <v>0</v>
      </c>
      <c r="CK11" s="97">
        <f t="shared" si="16"/>
        <v>0</v>
      </c>
      <c r="CL11" s="98"/>
      <c r="CM11" s="97">
        <f t="shared" si="17"/>
        <v>0</v>
      </c>
      <c r="CN11" s="95" t="b">
        <v>0</v>
      </c>
      <c r="CO11" s="90" t="b">
        <v>0</v>
      </c>
      <c r="CP11" s="90" t="b">
        <v>0</v>
      </c>
      <c r="CQ11" s="96" t="b">
        <v>0</v>
      </c>
      <c r="CR11" s="97">
        <f t="shared" si="18"/>
        <v>0</v>
      </c>
      <c r="CS11" s="98"/>
      <c r="CT11" s="97">
        <f t="shared" si="19"/>
        <v>0</v>
      </c>
      <c r="CU11" s="98"/>
      <c r="CV11" s="98"/>
      <c r="CW11" s="98"/>
      <c r="CX11" s="98"/>
    </row>
    <row r="12" spans="1:102" ht="21" customHeight="1" x14ac:dyDescent="0.15">
      <c r="A12" s="101" t="s">
        <v>32</v>
      </c>
      <c r="B12" s="88" t="b">
        <v>1</v>
      </c>
      <c r="C12" s="89" t="b">
        <v>0</v>
      </c>
      <c r="D12" s="90" t="b">
        <v>1</v>
      </c>
      <c r="E12" s="90" t="b">
        <v>0</v>
      </c>
      <c r="F12" s="90" t="b">
        <v>1</v>
      </c>
      <c r="G12" s="90" t="b">
        <v>0</v>
      </c>
      <c r="H12" s="90" t="b">
        <v>0</v>
      </c>
      <c r="I12" s="91" t="b">
        <v>0</v>
      </c>
      <c r="J12" s="92">
        <f t="shared" si="0"/>
        <v>2</v>
      </c>
      <c r="K12" s="93"/>
      <c r="L12" s="94">
        <f t="shared" si="1"/>
        <v>2</v>
      </c>
      <c r="M12" s="95" t="b">
        <v>1</v>
      </c>
      <c r="N12" s="90" t="b">
        <v>0</v>
      </c>
      <c r="O12" s="90" t="b">
        <v>1</v>
      </c>
      <c r="P12" s="90" t="b">
        <v>1</v>
      </c>
      <c r="Q12" s="90" t="b">
        <v>0</v>
      </c>
      <c r="R12" s="90" t="b">
        <v>1</v>
      </c>
      <c r="S12" s="91" t="b">
        <v>0</v>
      </c>
      <c r="T12" s="92">
        <f t="shared" si="2"/>
        <v>4</v>
      </c>
      <c r="U12" s="93"/>
      <c r="V12" s="94">
        <f t="shared" si="3"/>
        <v>4</v>
      </c>
      <c r="W12" s="95" t="b">
        <v>1</v>
      </c>
      <c r="X12" s="90" t="b">
        <v>0</v>
      </c>
      <c r="Y12" s="90" t="b">
        <v>1</v>
      </c>
      <c r="Z12" s="90" t="b">
        <v>0</v>
      </c>
      <c r="AA12" s="90" t="b">
        <v>0</v>
      </c>
      <c r="AB12" s="90" t="b">
        <v>0</v>
      </c>
      <c r="AC12" s="90" t="b">
        <v>0</v>
      </c>
      <c r="AD12" s="91" t="b">
        <v>0</v>
      </c>
      <c r="AE12" s="92">
        <f t="shared" si="4"/>
        <v>2</v>
      </c>
      <c r="AF12" s="93"/>
      <c r="AG12" s="94">
        <f t="shared" si="5"/>
        <v>2</v>
      </c>
      <c r="AH12" s="95" t="b">
        <v>1</v>
      </c>
      <c r="AI12" s="90" t="b">
        <v>0</v>
      </c>
      <c r="AJ12" s="90" t="b">
        <v>0</v>
      </c>
      <c r="AK12" s="90" t="b">
        <v>0</v>
      </c>
      <c r="AL12" s="90" t="b">
        <v>0</v>
      </c>
      <c r="AM12" s="91" t="b">
        <v>0</v>
      </c>
      <c r="AN12" s="92">
        <f t="shared" si="6"/>
        <v>1</v>
      </c>
      <c r="AO12" s="93"/>
      <c r="AP12" s="94">
        <f t="shared" si="7"/>
        <v>1</v>
      </c>
      <c r="AQ12" s="95" t="b">
        <v>0</v>
      </c>
      <c r="AR12" s="90" t="b">
        <v>0</v>
      </c>
      <c r="AS12" s="90" t="b">
        <v>0</v>
      </c>
      <c r="AT12" s="90" t="b">
        <v>0</v>
      </c>
      <c r="AU12" s="90" t="b">
        <v>0</v>
      </c>
      <c r="AV12" s="90" t="b">
        <v>0</v>
      </c>
      <c r="AW12" s="90" t="b">
        <v>0</v>
      </c>
      <c r="AX12" s="91" t="b">
        <v>0</v>
      </c>
      <c r="AY12" s="92">
        <f t="shared" si="8"/>
        <v>0</v>
      </c>
      <c r="AZ12" s="93"/>
      <c r="BA12" s="94">
        <f t="shared" si="9"/>
        <v>0</v>
      </c>
      <c r="BB12" s="95" t="b">
        <v>0</v>
      </c>
      <c r="BC12" s="90" t="b">
        <v>0</v>
      </c>
      <c r="BD12" s="90" t="b">
        <v>0</v>
      </c>
      <c r="BE12" s="96" t="b">
        <v>0</v>
      </c>
      <c r="BF12" s="97">
        <f t="shared" si="10"/>
        <v>0</v>
      </c>
      <c r="BG12" s="98"/>
      <c r="BH12" s="99">
        <f t="shared" si="11"/>
        <v>0</v>
      </c>
      <c r="BI12" s="97" t="b">
        <v>0</v>
      </c>
      <c r="BJ12" s="95" t="b">
        <v>0</v>
      </c>
      <c r="BK12" s="96" t="b">
        <v>0</v>
      </c>
      <c r="BL12" s="95" t="b">
        <v>0</v>
      </c>
      <c r="BM12" s="90" t="b">
        <v>0</v>
      </c>
      <c r="BN12" s="90" t="b">
        <v>0</v>
      </c>
      <c r="BO12" s="90" t="b">
        <v>0</v>
      </c>
      <c r="BP12" s="90" t="b">
        <v>0</v>
      </c>
      <c r="BQ12" s="96" t="b">
        <v>0</v>
      </c>
      <c r="BR12" s="97">
        <f t="shared" si="12"/>
        <v>0</v>
      </c>
      <c r="BS12" s="98"/>
      <c r="BT12" s="97">
        <f t="shared" si="13"/>
        <v>0</v>
      </c>
      <c r="BU12" s="95" t="b">
        <v>0</v>
      </c>
      <c r="BV12" s="90" t="b">
        <v>0</v>
      </c>
      <c r="BW12" s="90" t="b">
        <v>0</v>
      </c>
      <c r="BX12" s="90" t="b">
        <v>0</v>
      </c>
      <c r="BY12" s="96" t="b">
        <v>0</v>
      </c>
      <c r="BZ12" s="97">
        <f t="shared" si="14"/>
        <v>0</v>
      </c>
      <c r="CA12" s="98"/>
      <c r="CB12" s="97">
        <f t="shared" si="15"/>
        <v>0</v>
      </c>
      <c r="CC12" s="95" t="b">
        <v>0</v>
      </c>
      <c r="CD12" s="90" t="b">
        <v>0</v>
      </c>
      <c r="CE12" s="90" t="b">
        <v>0</v>
      </c>
      <c r="CF12" s="90" t="b">
        <v>0</v>
      </c>
      <c r="CG12" s="90" t="b">
        <v>0</v>
      </c>
      <c r="CH12" s="90" t="b">
        <v>0</v>
      </c>
      <c r="CI12" s="90" t="b">
        <v>0</v>
      </c>
      <c r="CJ12" s="96" t="b">
        <v>0</v>
      </c>
      <c r="CK12" s="97">
        <f t="shared" si="16"/>
        <v>0</v>
      </c>
      <c r="CL12" s="98"/>
      <c r="CM12" s="97">
        <f t="shared" si="17"/>
        <v>0</v>
      </c>
      <c r="CN12" s="95" t="b">
        <v>0</v>
      </c>
      <c r="CO12" s="90" t="b">
        <v>0</v>
      </c>
      <c r="CP12" s="90" t="b">
        <v>0</v>
      </c>
      <c r="CQ12" s="96" t="b">
        <v>0</v>
      </c>
      <c r="CR12" s="97">
        <f t="shared" si="18"/>
        <v>0</v>
      </c>
      <c r="CS12" s="98"/>
      <c r="CT12" s="97">
        <f t="shared" si="19"/>
        <v>0</v>
      </c>
      <c r="CU12" s="98"/>
      <c r="CV12" s="98"/>
      <c r="CW12" s="98"/>
      <c r="CX12" s="98"/>
    </row>
    <row r="13" spans="1:102" ht="21" customHeight="1" x14ac:dyDescent="0.15">
      <c r="A13" s="100" t="s">
        <v>53</v>
      </c>
      <c r="B13" s="88" t="b">
        <v>1</v>
      </c>
      <c r="C13" s="89" t="b">
        <v>1</v>
      </c>
      <c r="D13" s="90" t="b">
        <v>0</v>
      </c>
      <c r="E13" s="90" t="b">
        <v>1</v>
      </c>
      <c r="F13" s="90" t="b">
        <v>0</v>
      </c>
      <c r="G13" s="90" t="b">
        <v>0</v>
      </c>
      <c r="H13" s="90" t="b">
        <v>0</v>
      </c>
      <c r="I13" s="91" t="b">
        <v>0</v>
      </c>
      <c r="J13" s="92">
        <f t="shared" si="0"/>
        <v>2</v>
      </c>
      <c r="K13" s="93"/>
      <c r="L13" s="94">
        <f t="shared" si="1"/>
        <v>2</v>
      </c>
      <c r="M13" s="95" t="b">
        <v>0</v>
      </c>
      <c r="N13" s="90" t="b">
        <v>1</v>
      </c>
      <c r="O13" s="90" t="b">
        <v>0</v>
      </c>
      <c r="P13" s="90" t="b">
        <v>1</v>
      </c>
      <c r="Q13" s="90" t="b">
        <v>0</v>
      </c>
      <c r="R13" s="90" t="b">
        <v>0</v>
      </c>
      <c r="S13" s="91" t="b">
        <v>0</v>
      </c>
      <c r="T13" s="92">
        <f t="shared" si="2"/>
        <v>2</v>
      </c>
      <c r="U13" s="93"/>
      <c r="V13" s="94">
        <f t="shared" si="3"/>
        <v>2</v>
      </c>
      <c r="W13" s="95" t="b">
        <v>1</v>
      </c>
      <c r="X13" s="90" t="b">
        <v>0</v>
      </c>
      <c r="Y13" s="90" t="b">
        <v>1</v>
      </c>
      <c r="Z13" s="90" t="b">
        <v>0</v>
      </c>
      <c r="AA13" s="90" t="b">
        <v>0</v>
      </c>
      <c r="AB13" s="90" t="b">
        <v>0</v>
      </c>
      <c r="AC13" s="90" t="b">
        <v>0</v>
      </c>
      <c r="AD13" s="91" t="b">
        <v>0</v>
      </c>
      <c r="AE13" s="92">
        <f t="shared" si="4"/>
        <v>2</v>
      </c>
      <c r="AF13" s="93"/>
      <c r="AG13" s="94">
        <f t="shared" si="5"/>
        <v>2</v>
      </c>
      <c r="AH13" s="95" t="b">
        <v>0</v>
      </c>
      <c r="AI13" s="90" t="b">
        <v>0</v>
      </c>
      <c r="AJ13" s="90" t="b">
        <v>0</v>
      </c>
      <c r="AK13" s="90" t="b">
        <v>0</v>
      </c>
      <c r="AL13" s="90" t="b">
        <v>0</v>
      </c>
      <c r="AM13" s="91" t="b">
        <v>0</v>
      </c>
      <c r="AN13" s="92">
        <f t="shared" si="6"/>
        <v>0</v>
      </c>
      <c r="AO13" s="93"/>
      <c r="AP13" s="94">
        <f t="shared" si="7"/>
        <v>0</v>
      </c>
      <c r="AQ13" s="95" t="b">
        <v>0</v>
      </c>
      <c r="AR13" s="90" t="b">
        <v>0</v>
      </c>
      <c r="AS13" s="90" t="b">
        <v>0</v>
      </c>
      <c r="AT13" s="90" t="b">
        <v>0</v>
      </c>
      <c r="AU13" s="90" t="b">
        <v>0</v>
      </c>
      <c r="AV13" s="90" t="b">
        <v>0</v>
      </c>
      <c r="AW13" s="90" t="b">
        <v>0</v>
      </c>
      <c r="AX13" s="91" t="b">
        <v>0</v>
      </c>
      <c r="AY13" s="92">
        <f t="shared" si="8"/>
        <v>0</v>
      </c>
      <c r="AZ13" s="93"/>
      <c r="BA13" s="94">
        <f t="shared" si="9"/>
        <v>0</v>
      </c>
      <c r="BB13" s="95" t="b">
        <v>0</v>
      </c>
      <c r="BC13" s="90" t="b">
        <v>0</v>
      </c>
      <c r="BD13" s="90" t="b">
        <v>0</v>
      </c>
      <c r="BE13" s="96" t="b">
        <v>0</v>
      </c>
      <c r="BF13" s="97">
        <f t="shared" si="10"/>
        <v>0</v>
      </c>
      <c r="BG13" s="98"/>
      <c r="BH13" s="99">
        <f t="shared" si="11"/>
        <v>0</v>
      </c>
      <c r="BI13" s="97" t="b">
        <v>0</v>
      </c>
      <c r="BJ13" s="95" t="b">
        <v>0</v>
      </c>
      <c r="BK13" s="96" t="b">
        <v>0</v>
      </c>
      <c r="BL13" s="95" t="b">
        <v>0</v>
      </c>
      <c r="BM13" s="90" t="b">
        <v>0</v>
      </c>
      <c r="BN13" s="90" t="b">
        <v>0</v>
      </c>
      <c r="BO13" s="90" t="b">
        <v>0</v>
      </c>
      <c r="BP13" s="90" t="b">
        <v>0</v>
      </c>
      <c r="BQ13" s="96" t="b">
        <v>0</v>
      </c>
      <c r="BR13" s="97">
        <f t="shared" si="12"/>
        <v>0</v>
      </c>
      <c r="BS13" s="98"/>
      <c r="BT13" s="97">
        <f t="shared" si="13"/>
        <v>0</v>
      </c>
      <c r="BU13" s="95" t="b">
        <v>0</v>
      </c>
      <c r="BV13" s="90" t="b">
        <v>0</v>
      </c>
      <c r="BW13" s="90" t="b">
        <v>0</v>
      </c>
      <c r="BX13" s="90" t="b">
        <v>0</v>
      </c>
      <c r="BY13" s="96" t="b">
        <v>0</v>
      </c>
      <c r="BZ13" s="97">
        <f t="shared" si="14"/>
        <v>0</v>
      </c>
      <c r="CA13" s="98"/>
      <c r="CB13" s="97">
        <f t="shared" si="15"/>
        <v>0</v>
      </c>
      <c r="CC13" s="95" t="b">
        <v>0</v>
      </c>
      <c r="CD13" s="90" t="b">
        <v>0</v>
      </c>
      <c r="CE13" s="90" t="b">
        <v>0</v>
      </c>
      <c r="CF13" s="90" t="b">
        <v>0</v>
      </c>
      <c r="CG13" s="90" t="b">
        <v>0</v>
      </c>
      <c r="CH13" s="90" t="b">
        <v>0</v>
      </c>
      <c r="CI13" s="90" t="b">
        <v>0</v>
      </c>
      <c r="CJ13" s="96" t="b">
        <v>0</v>
      </c>
      <c r="CK13" s="97">
        <f t="shared" si="16"/>
        <v>0</v>
      </c>
      <c r="CL13" s="98"/>
      <c r="CM13" s="97">
        <f t="shared" si="17"/>
        <v>0</v>
      </c>
      <c r="CN13" s="95" t="b">
        <v>0</v>
      </c>
      <c r="CO13" s="90" t="b">
        <v>0</v>
      </c>
      <c r="CP13" s="90" t="b">
        <v>0</v>
      </c>
      <c r="CQ13" s="96" t="b">
        <v>0</v>
      </c>
      <c r="CR13" s="97">
        <f t="shared" si="18"/>
        <v>0</v>
      </c>
      <c r="CS13" s="98"/>
      <c r="CT13" s="97">
        <f t="shared" si="19"/>
        <v>0</v>
      </c>
      <c r="CU13" s="98"/>
      <c r="CV13" s="98"/>
      <c r="CW13" s="98"/>
      <c r="CX13" s="98"/>
    </row>
    <row r="14" spans="1:102" ht="21" customHeight="1" x14ac:dyDescent="0.15">
      <c r="A14" s="101" t="s">
        <v>33</v>
      </c>
      <c r="B14" s="88" t="b">
        <v>1</v>
      </c>
      <c r="C14" s="89" t="b">
        <v>1</v>
      </c>
      <c r="D14" s="90" t="b">
        <v>0</v>
      </c>
      <c r="E14" s="90" t="b">
        <v>1</v>
      </c>
      <c r="F14" s="90" t="b">
        <v>0</v>
      </c>
      <c r="G14" s="90" t="b">
        <v>1</v>
      </c>
      <c r="H14" s="90" t="b">
        <v>0</v>
      </c>
      <c r="I14" s="91" t="b">
        <v>0</v>
      </c>
      <c r="J14" s="92">
        <f t="shared" si="0"/>
        <v>3</v>
      </c>
      <c r="K14" s="93"/>
      <c r="L14" s="94">
        <f t="shared" si="1"/>
        <v>3</v>
      </c>
      <c r="M14" s="95" t="b">
        <v>0</v>
      </c>
      <c r="N14" s="90" t="b">
        <v>1</v>
      </c>
      <c r="O14" s="90" t="b">
        <v>0</v>
      </c>
      <c r="P14" s="90" t="b">
        <v>1</v>
      </c>
      <c r="Q14" s="90" t="b">
        <v>0</v>
      </c>
      <c r="R14" s="90" t="b">
        <v>1</v>
      </c>
      <c r="S14" s="91" t="b">
        <v>0</v>
      </c>
      <c r="T14" s="92">
        <f t="shared" si="2"/>
        <v>3</v>
      </c>
      <c r="U14" s="93"/>
      <c r="V14" s="94">
        <f t="shared" si="3"/>
        <v>3</v>
      </c>
      <c r="W14" s="95" t="b">
        <v>1</v>
      </c>
      <c r="X14" s="90" t="b">
        <v>0</v>
      </c>
      <c r="Y14" s="90" t="b">
        <v>1</v>
      </c>
      <c r="Z14" s="90" t="b">
        <v>0</v>
      </c>
      <c r="AA14" s="90" t="b">
        <v>0</v>
      </c>
      <c r="AB14" s="90" t="b">
        <v>0</v>
      </c>
      <c r="AC14" s="90" t="b">
        <v>0</v>
      </c>
      <c r="AD14" s="91" t="b">
        <v>0</v>
      </c>
      <c r="AE14" s="92">
        <f t="shared" si="4"/>
        <v>2</v>
      </c>
      <c r="AF14" s="93"/>
      <c r="AG14" s="94">
        <f t="shared" si="5"/>
        <v>2</v>
      </c>
      <c r="AH14" s="95" t="b">
        <v>1</v>
      </c>
      <c r="AI14" s="90" t="b">
        <v>0</v>
      </c>
      <c r="AJ14" s="90" t="b">
        <v>0</v>
      </c>
      <c r="AK14" s="90" t="b">
        <v>0</v>
      </c>
      <c r="AL14" s="90" t="b">
        <v>0</v>
      </c>
      <c r="AM14" s="91" t="b">
        <v>0</v>
      </c>
      <c r="AN14" s="92">
        <f t="shared" si="6"/>
        <v>1</v>
      </c>
      <c r="AO14" s="93"/>
      <c r="AP14" s="94">
        <f t="shared" si="7"/>
        <v>1</v>
      </c>
      <c r="AQ14" s="95" t="b">
        <v>0</v>
      </c>
      <c r="AR14" s="90" t="b">
        <v>0</v>
      </c>
      <c r="AS14" s="90" t="b">
        <v>0</v>
      </c>
      <c r="AT14" s="90" t="b">
        <v>0</v>
      </c>
      <c r="AU14" s="90" t="b">
        <v>0</v>
      </c>
      <c r="AV14" s="90" t="b">
        <v>0</v>
      </c>
      <c r="AW14" s="90" t="b">
        <v>0</v>
      </c>
      <c r="AX14" s="91" t="b">
        <v>0</v>
      </c>
      <c r="AY14" s="92">
        <f t="shared" si="8"/>
        <v>0</v>
      </c>
      <c r="AZ14" s="93"/>
      <c r="BA14" s="94">
        <f t="shared" si="9"/>
        <v>0</v>
      </c>
      <c r="BB14" s="95" t="b">
        <v>0</v>
      </c>
      <c r="BC14" s="90" t="b">
        <v>0</v>
      </c>
      <c r="BD14" s="90" t="b">
        <v>0</v>
      </c>
      <c r="BE14" s="96" t="b">
        <v>0</v>
      </c>
      <c r="BF14" s="97">
        <f t="shared" si="10"/>
        <v>0</v>
      </c>
      <c r="BG14" s="98"/>
      <c r="BH14" s="99">
        <f t="shared" si="11"/>
        <v>0</v>
      </c>
      <c r="BI14" s="95" t="b">
        <v>0</v>
      </c>
      <c r="BJ14" s="90" t="b">
        <v>0</v>
      </c>
      <c r="BK14" s="90" t="b">
        <v>0</v>
      </c>
      <c r="BL14" s="90" t="b">
        <v>0</v>
      </c>
      <c r="BM14" s="90" t="b">
        <v>0</v>
      </c>
      <c r="BN14" s="90" t="b">
        <v>0</v>
      </c>
      <c r="BO14" s="90" t="b">
        <v>0</v>
      </c>
      <c r="BP14" s="90" t="b">
        <v>0</v>
      </c>
      <c r="BQ14" s="96" t="b">
        <v>0</v>
      </c>
      <c r="BR14" s="97">
        <f t="shared" si="12"/>
        <v>0</v>
      </c>
      <c r="BS14" s="98"/>
      <c r="BT14" s="97">
        <f t="shared" si="13"/>
        <v>0</v>
      </c>
      <c r="BU14" s="95" t="b">
        <v>0</v>
      </c>
      <c r="BV14" s="90" t="b">
        <v>0</v>
      </c>
      <c r="BW14" s="90" t="b">
        <v>0</v>
      </c>
      <c r="BX14" s="90" t="b">
        <v>0</v>
      </c>
      <c r="BY14" s="96" t="b">
        <v>0</v>
      </c>
      <c r="BZ14" s="97">
        <f t="shared" si="14"/>
        <v>0</v>
      </c>
      <c r="CA14" s="98"/>
      <c r="CB14" s="97">
        <f t="shared" si="15"/>
        <v>0</v>
      </c>
      <c r="CC14" s="95" t="b">
        <v>0</v>
      </c>
      <c r="CD14" s="90" t="b">
        <v>0</v>
      </c>
      <c r="CE14" s="90" t="b">
        <v>0</v>
      </c>
      <c r="CF14" s="90" t="b">
        <v>0</v>
      </c>
      <c r="CG14" s="90" t="b">
        <v>0</v>
      </c>
      <c r="CH14" s="90" t="b">
        <v>0</v>
      </c>
      <c r="CI14" s="90" t="b">
        <v>0</v>
      </c>
      <c r="CJ14" s="96" t="b">
        <v>0</v>
      </c>
      <c r="CK14" s="97">
        <f t="shared" si="16"/>
        <v>0</v>
      </c>
      <c r="CL14" s="98"/>
      <c r="CM14" s="97">
        <f t="shared" si="17"/>
        <v>0</v>
      </c>
      <c r="CN14" s="95" t="b">
        <v>0</v>
      </c>
      <c r="CO14" s="90" t="b">
        <v>0</v>
      </c>
      <c r="CP14" s="90" t="b">
        <v>0</v>
      </c>
      <c r="CQ14" s="96" t="b">
        <v>0</v>
      </c>
      <c r="CR14" s="97">
        <f t="shared" si="18"/>
        <v>0</v>
      </c>
      <c r="CS14" s="98"/>
      <c r="CT14" s="97">
        <f t="shared" si="19"/>
        <v>0</v>
      </c>
      <c r="CU14" s="98"/>
      <c r="CV14" s="98"/>
      <c r="CW14" s="98"/>
      <c r="CX14" s="98"/>
    </row>
    <row r="15" spans="1:102" ht="21" customHeight="1" x14ac:dyDescent="0.15">
      <c r="A15" s="87" t="s">
        <v>51</v>
      </c>
      <c r="B15" s="88" t="b">
        <v>1</v>
      </c>
      <c r="C15" s="89" t="b">
        <v>0</v>
      </c>
      <c r="D15" s="90" t="b">
        <v>1</v>
      </c>
      <c r="E15" s="90" t="b">
        <v>0</v>
      </c>
      <c r="F15" s="90" t="b">
        <v>1</v>
      </c>
      <c r="G15" s="90" t="b">
        <v>0</v>
      </c>
      <c r="H15" s="90" t="b">
        <v>0</v>
      </c>
      <c r="I15" s="91" t="b">
        <v>0</v>
      </c>
      <c r="J15" s="92">
        <f t="shared" si="0"/>
        <v>2</v>
      </c>
      <c r="K15" s="93"/>
      <c r="L15" s="94">
        <f t="shared" si="1"/>
        <v>2</v>
      </c>
      <c r="M15" s="95" t="b">
        <v>1</v>
      </c>
      <c r="N15" s="90" t="b">
        <v>0</v>
      </c>
      <c r="O15" s="90" t="b">
        <v>0</v>
      </c>
      <c r="P15" s="90" t="b">
        <v>0</v>
      </c>
      <c r="Q15" s="90" t="b">
        <v>0</v>
      </c>
      <c r="R15" s="90" t="b">
        <v>0</v>
      </c>
      <c r="S15" s="91" t="b">
        <v>1</v>
      </c>
      <c r="T15" s="92">
        <f t="shared" si="2"/>
        <v>2</v>
      </c>
      <c r="U15" s="93"/>
      <c r="V15" s="94">
        <f t="shared" si="3"/>
        <v>2</v>
      </c>
      <c r="W15" s="95" t="b">
        <v>0</v>
      </c>
      <c r="X15" s="90" t="b">
        <v>1</v>
      </c>
      <c r="Y15" s="90" t="b">
        <v>0</v>
      </c>
      <c r="Z15" s="90" t="b">
        <v>0</v>
      </c>
      <c r="AA15" s="90" t="b">
        <v>1</v>
      </c>
      <c r="AB15" s="90" t="b">
        <v>0</v>
      </c>
      <c r="AC15" s="90" t="b">
        <v>0</v>
      </c>
      <c r="AD15" s="91" t="b">
        <v>0</v>
      </c>
      <c r="AE15" s="92">
        <f t="shared" si="4"/>
        <v>2</v>
      </c>
      <c r="AF15" s="93"/>
      <c r="AG15" s="94">
        <f t="shared" si="5"/>
        <v>2</v>
      </c>
      <c r="AH15" s="95" t="b">
        <v>0</v>
      </c>
      <c r="AI15" s="90" t="b">
        <v>1</v>
      </c>
      <c r="AJ15" s="90" t="b">
        <v>0</v>
      </c>
      <c r="AK15" s="90" t="b">
        <v>0</v>
      </c>
      <c r="AL15" s="90" t="b">
        <v>0</v>
      </c>
      <c r="AM15" s="91" t="b">
        <v>0</v>
      </c>
      <c r="AN15" s="92">
        <f t="shared" si="6"/>
        <v>1</v>
      </c>
      <c r="AO15" s="93"/>
      <c r="AP15" s="94">
        <f t="shared" si="7"/>
        <v>1</v>
      </c>
      <c r="AQ15" s="95" t="b">
        <v>0</v>
      </c>
      <c r="AR15" s="90" t="b">
        <v>0</v>
      </c>
      <c r="AS15" s="90" t="b">
        <v>0</v>
      </c>
      <c r="AT15" s="90" t="b">
        <v>0</v>
      </c>
      <c r="AU15" s="90" t="b">
        <v>0</v>
      </c>
      <c r="AV15" s="90" t="b">
        <v>0</v>
      </c>
      <c r="AW15" s="90" t="b">
        <v>0</v>
      </c>
      <c r="AX15" s="91" t="b">
        <v>0</v>
      </c>
      <c r="AY15" s="92">
        <f t="shared" si="8"/>
        <v>0</v>
      </c>
      <c r="AZ15" s="93"/>
      <c r="BA15" s="94">
        <f t="shared" si="9"/>
        <v>0</v>
      </c>
      <c r="BB15" s="95" t="b">
        <v>0</v>
      </c>
      <c r="BC15" s="90" t="b">
        <v>0</v>
      </c>
      <c r="BD15" s="90" t="b">
        <v>0</v>
      </c>
      <c r="BE15" s="96" t="b">
        <v>0</v>
      </c>
      <c r="BF15" s="97">
        <f t="shared" si="10"/>
        <v>0</v>
      </c>
      <c r="BG15" s="98"/>
      <c r="BH15" s="99">
        <f t="shared" si="11"/>
        <v>0</v>
      </c>
      <c r="BI15" s="97" t="b">
        <v>0</v>
      </c>
      <c r="BJ15" s="95" t="b">
        <v>0</v>
      </c>
      <c r="BK15" s="96" t="b">
        <v>0</v>
      </c>
      <c r="BL15" s="95" t="b">
        <v>0</v>
      </c>
      <c r="BM15" s="90" t="b">
        <v>0</v>
      </c>
      <c r="BN15" s="90" t="b">
        <v>0</v>
      </c>
      <c r="BO15" s="90" t="b">
        <v>0</v>
      </c>
      <c r="BP15" s="90" t="b">
        <v>0</v>
      </c>
      <c r="BQ15" s="96" t="b">
        <v>0</v>
      </c>
      <c r="BR15" s="97">
        <f t="shared" si="12"/>
        <v>0</v>
      </c>
      <c r="BS15" s="98"/>
      <c r="BT15" s="97">
        <f t="shared" si="13"/>
        <v>0</v>
      </c>
      <c r="BU15" s="95" t="b">
        <v>0</v>
      </c>
      <c r="BV15" s="90" t="b">
        <v>0</v>
      </c>
      <c r="BW15" s="90" t="b">
        <v>0</v>
      </c>
      <c r="BX15" s="90" t="b">
        <v>0</v>
      </c>
      <c r="BY15" s="96" t="b">
        <v>0</v>
      </c>
      <c r="BZ15" s="97">
        <f t="shared" si="14"/>
        <v>0</v>
      </c>
      <c r="CA15" s="98"/>
      <c r="CB15" s="97">
        <f t="shared" si="15"/>
        <v>0</v>
      </c>
      <c r="CC15" s="95" t="b">
        <v>0</v>
      </c>
      <c r="CD15" s="90" t="b">
        <v>0</v>
      </c>
      <c r="CE15" s="90" t="b">
        <v>0</v>
      </c>
      <c r="CF15" s="90" t="b">
        <v>0</v>
      </c>
      <c r="CG15" s="90" t="b">
        <v>0</v>
      </c>
      <c r="CH15" s="90" t="b">
        <v>0</v>
      </c>
      <c r="CI15" s="90" t="b">
        <v>0</v>
      </c>
      <c r="CJ15" s="96" t="b">
        <v>0</v>
      </c>
      <c r="CK15" s="97">
        <f t="shared" si="16"/>
        <v>0</v>
      </c>
      <c r="CL15" s="98"/>
      <c r="CM15" s="97">
        <f t="shared" si="17"/>
        <v>0</v>
      </c>
      <c r="CN15" s="95" t="b">
        <v>0</v>
      </c>
      <c r="CO15" s="90" t="b">
        <v>0</v>
      </c>
      <c r="CP15" s="90" t="b">
        <v>0</v>
      </c>
      <c r="CQ15" s="96" t="b">
        <v>0</v>
      </c>
      <c r="CR15" s="97">
        <f t="shared" si="18"/>
        <v>0</v>
      </c>
      <c r="CS15" s="98"/>
      <c r="CT15" s="97">
        <f t="shared" si="19"/>
        <v>0</v>
      </c>
      <c r="CU15" s="98"/>
      <c r="CV15" s="98"/>
      <c r="CW15" s="98"/>
      <c r="CX15" s="98"/>
    </row>
    <row r="16" spans="1:102" ht="21" customHeight="1" x14ac:dyDescent="0.15">
      <c r="A16" s="87" t="s">
        <v>55</v>
      </c>
      <c r="B16" s="88" t="b">
        <v>1</v>
      </c>
      <c r="C16" s="89" t="b">
        <v>0</v>
      </c>
      <c r="D16" s="90" t="b">
        <v>1</v>
      </c>
      <c r="E16" s="90" t="b">
        <v>0</v>
      </c>
      <c r="F16" s="90" t="b">
        <v>1</v>
      </c>
      <c r="G16" s="90" t="b">
        <v>0</v>
      </c>
      <c r="H16" s="90" t="b">
        <v>0</v>
      </c>
      <c r="I16" s="91" t="b">
        <v>0</v>
      </c>
      <c r="J16" s="92">
        <f t="shared" si="0"/>
        <v>2</v>
      </c>
      <c r="K16" s="93"/>
      <c r="L16" s="94">
        <f t="shared" si="1"/>
        <v>2</v>
      </c>
      <c r="M16" s="95" t="b">
        <v>0</v>
      </c>
      <c r="N16" s="90" t="b">
        <v>0</v>
      </c>
      <c r="O16" s="90" t="b">
        <v>0</v>
      </c>
      <c r="P16" s="90" t="b">
        <v>0</v>
      </c>
      <c r="Q16" s="90" t="b">
        <v>0</v>
      </c>
      <c r="R16" s="90" t="b">
        <v>0</v>
      </c>
      <c r="S16" s="91" t="b">
        <v>1</v>
      </c>
      <c r="T16" s="92">
        <f t="shared" si="2"/>
        <v>1</v>
      </c>
      <c r="U16" s="93"/>
      <c r="V16" s="94">
        <f t="shared" si="3"/>
        <v>1</v>
      </c>
      <c r="W16" s="95" t="b">
        <v>0</v>
      </c>
      <c r="X16" s="90" t="b">
        <v>1</v>
      </c>
      <c r="Y16" s="90" t="b">
        <v>0</v>
      </c>
      <c r="Z16" s="90" t="b">
        <v>1</v>
      </c>
      <c r="AA16" s="90" t="b">
        <v>1</v>
      </c>
      <c r="AB16" s="90" t="b">
        <v>0</v>
      </c>
      <c r="AC16" s="90" t="b">
        <v>0</v>
      </c>
      <c r="AD16" s="91" t="b">
        <v>0</v>
      </c>
      <c r="AE16" s="92">
        <f t="shared" si="4"/>
        <v>3</v>
      </c>
      <c r="AF16" s="93"/>
      <c r="AG16" s="94">
        <f t="shared" si="5"/>
        <v>3</v>
      </c>
      <c r="AH16" s="95" t="b">
        <v>0</v>
      </c>
      <c r="AI16" s="90" t="b">
        <v>0</v>
      </c>
      <c r="AJ16" s="90" t="b">
        <v>0</v>
      </c>
      <c r="AK16" s="90" t="b">
        <v>0</v>
      </c>
      <c r="AL16" s="90" t="b">
        <v>0</v>
      </c>
      <c r="AM16" s="91" t="b">
        <v>0</v>
      </c>
      <c r="AN16" s="92">
        <f t="shared" si="6"/>
        <v>0</v>
      </c>
      <c r="AO16" s="93"/>
      <c r="AP16" s="94">
        <f t="shared" si="7"/>
        <v>0</v>
      </c>
      <c r="AQ16" s="95" t="b">
        <v>0</v>
      </c>
      <c r="AR16" s="90" t="b">
        <v>0</v>
      </c>
      <c r="AS16" s="90" t="b">
        <v>0</v>
      </c>
      <c r="AT16" s="90" t="b">
        <v>0</v>
      </c>
      <c r="AU16" s="90" t="b">
        <v>0</v>
      </c>
      <c r="AV16" s="90" t="b">
        <v>0</v>
      </c>
      <c r="AW16" s="90" t="b">
        <v>0</v>
      </c>
      <c r="AX16" s="91" t="b">
        <v>0</v>
      </c>
      <c r="AY16" s="92">
        <f t="shared" si="8"/>
        <v>0</v>
      </c>
      <c r="AZ16" s="93"/>
      <c r="BA16" s="94">
        <f t="shared" si="9"/>
        <v>0</v>
      </c>
      <c r="BB16" s="95" t="b">
        <v>0</v>
      </c>
      <c r="BC16" s="90" t="b">
        <v>0</v>
      </c>
      <c r="BD16" s="90" t="b">
        <v>0</v>
      </c>
      <c r="BE16" s="96" t="b">
        <v>0</v>
      </c>
      <c r="BF16" s="97">
        <f t="shared" si="10"/>
        <v>0</v>
      </c>
      <c r="BG16" s="98"/>
      <c r="BH16" s="99">
        <f t="shared" si="11"/>
        <v>0</v>
      </c>
      <c r="BI16" s="97" t="b">
        <v>0</v>
      </c>
      <c r="BJ16" s="95" t="b">
        <v>0</v>
      </c>
      <c r="BK16" s="96" t="b">
        <v>0</v>
      </c>
      <c r="BL16" s="95" t="b">
        <v>0</v>
      </c>
      <c r="BM16" s="90" t="b">
        <v>0</v>
      </c>
      <c r="BN16" s="90" t="b">
        <v>0</v>
      </c>
      <c r="BO16" s="90" t="b">
        <v>0</v>
      </c>
      <c r="BP16" s="90" t="b">
        <v>0</v>
      </c>
      <c r="BQ16" s="96" t="b">
        <v>0</v>
      </c>
      <c r="BR16" s="97">
        <f t="shared" si="12"/>
        <v>0</v>
      </c>
      <c r="BS16" s="98"/>
      <c r="BT16" s="97">
        <f t="shared" si="13"/>
        <v>0</v>
      </c>
      <c r="BU16" s="95" t="b">
        <v>0</v>
      </c>
      <c r="BV16" s="90" t="b">
        <v>0</v>
      </c>
      <c r="BW16" s="90" t="b">
        <v>0</v>
      </c>
      <c r="BX16" s="90" t="b">
        <v>0</v>
      </c>
      <c r="BY16" s="96" t="b">
        <v>0</v>
      </c>
      <c r="BZ16" s="97">
        <f t="shared" si="14"/>
        <v>0</v>
      </c>
      <c r="CA16" s="98"/>
      <c r="CB16" s="97">
        <f t="shared" si="15"/>
        <v>0</v>
      </c>
      <c r="CC16" s="95" t="b">
        <v>0</v>
      </c>
      <c r="CD16" s="90" t="b">
        <v>0</v>
      </c>
      <c r="CE16" s="90" t="b">
        <v>0</v>
      </c>
      <c r="CF16" s="90" t="b">
        <v>0</v>
      </c>
      <c r="CG16" s="90" t="b">
        <v>0</v>
      </c>
      <c r="CH16" s="90" t="b">
        <v>0</v>
      </c>
      <c r="CI16" s="90" t="b">
        <v>0</v>
      </c>
      <c r="CJ16" s="96" t="b">
        <v>0</v>
      </c>
      <c r="CK16" s="97">
        <f t="shared" si="16"/>
        <v>0</v>
      </c>
      <c r="CL16" s="98"/>
      <c r="CM16" s="97">
        <f t="shared" si="17"/>
        <v>0</v>
      </c>
      <c r="CN16" s="95" t="b">
        <v>0</v>
      </c>
      <c r="CO16" s="90" t="b">
        <v>0</v>
      </c>
      <c r="CP16" s="90" t="b">
        <v>0</v>
      </c>
      <c r="CQ16" s="96" t="b">
        <v>0</v>
      </c>
      <c r="CR16" s="97">
        <f t="shared" si="18"/>
        <v>0</v>
      </c>
      <c r="CS16" s="98"/>
      <c r="CT16" s="97">
        <f t="shared" si="19"/>
        <v>0</v>
      </c>
      <c r="CU16" s="98"/>
      <c r="CV16" s="98"/>
      <c r="CW16" s="98"/>
      <c r="CX16" s="98"/>
    </row>
    <row r="17" spans="1:102" ht="21" customHeight="1" x14ac:dyDescent="0.15">
      <c r="A17" s="87" t="s">
        <v>23</v>
      </c>
      <c r="B17" s="88" t="b">
        <v>1</v>
      </c>
      <c r="C17" s="89" t="b">
        <v>1</v>
      </c>
      <c r="D17" s="90" t="b">
        <v>0</v>
      </c>
      <c r="E17" s="90" t="b">
        <v>0</v>
      </c>
      <c r="F17" s="90" t="b">
        <v>1</v>
      </c>
      <c r="G17" s="90" t="b">
        <v>1</v>
      </c>
      <c r="H17" s="90" t="b">
        <v>0</v>
      </c>
      <c r="I17" s="91" t="b">
        <v>0</v>
      </c>
      <c r="J17" s="92">
        <f t="shared" si="0"/>
        <v>3</v>
      </c>
      <c r="K17" s="93"/>
      <c r="L17" s="94">
        <f t="shared" si="1"/>
        <v>3</v>
      </c>
      <c r="M17" s="95" t="b">
        <v>0</v>
      </c>
      <c r="N17" s="90" t="b">
        <v>0</v>
      </c>
      <c r="O17" s="90" t="b">
        <v>1</v>
      </c>
      <c r="P17" s="90" t="b">
        <v>1</v>
      </c>
      <c r="Q17" s="90" t="b">
        <v>0</v>
      </c>
      <c r="R17" s="90" t="b">
        <v>1</v>
      </c>
      <c r="S17" s="91" t="b">
        <v>0</v>
      </c>
      <c r="T17" s="92">
        <f t="shared" si="2"/>
        <v>3</v>
      </c>
      <c r="U17" s="93"/>
      <c r="V17" s="94">
        <f t="shared" si="3"/>
        <v>3</v>
      </c>
      <c r="W17" s="95" t="b">
        <v>1</v>
      </c>
      <c r="X17" s="90" t="b">
        <v>0</v>
      </c>
      <c r="Y17" s="90" t="b">
        <v>1</v>
      </c>
      <c r="Z17" s="90" t="b">
        <v>0</v>
      </c>
      <c r="AA17" s="90" t="b">
        <v>1</v>
      </c>
      <c r="AB17" s="90" t="b">
        <v>0</v>
      </c>
      <c r="AC17" s="90" t="b">
        <v>0</v>
      </c>
      <c r="AD17" s="91" t="b">
        <v>0</v>
      </c>
      <c r="AE17" s="92">
        <f t="shared" si="4"/>
        <v>3</v>
      </c>
      <c r="AF17" s="93"/>
      <c r="AG17" s="94">
        <f t="shared" si="5"/>
        <v>3</v>
      </c>
      <c r="AH17" s="95" t="b">
        <v>1</v>
      </c>
      <c r="AI17" s="90" t="b">
        <v>0</v>
      </c>
      <c r="AJ17" s="90" t="b">
        <v>0</v>
      </c>
      <c r="AK17" s="90" t="b">
        <v>0</v>
      </c>
      <c r="AL17" s="90" t="b">
        <v>0</v>
      </c>
      <c r="AM17" s="91" t="b">
        <v>0</v>
      </c>
      <c r="AN17" s="92">
        <f t="shared" si="6"/>
        <v>1</v>
      </c>
      <c r="AO17" s="93"/>
      <c r="AP17" s="94">
        <f t="shared" si="7"/>
        <v>1</v>
      </c>
      <c r="AQ17" s="95" t="b">
        <v>0</v>
      </c>
      <c r="AR17" s="90" t="b">
        <v>0</v>
      </c>
      <c r="AS17" s="90" t="b">
        <v>0</v>
      </c>
      <c r="AT17" s="90" t="b">
        <v>0</v>
      </c>
      <c r="AU17" s="90" t="b">
        <v>0</v>
      </c>
      <c r="AV17" s="90" t="b">
        <v>0</v>
      </c>
      <c r="AW17" s="90" t="b">
        <v>0</v>
      </c>
      <c r="AX17" s="91" t="b">
        <v>0</v>
      </c>
      <c r="AY17" s="92">
        <f t="shared" si="8"/>
        <v>0</v>
      </c>
      <c r="AZ17" s="93"/>
      <c r="BA17" s="94">
        <f t="shared" si="9"/>
        <v>0</v>
      </c>
      <c r="BB17" s="95" t="b">
        <v>0</v>
      </c>
      <c r="BC17" s="90" t="b">
        <v>0</v>
      </c>
      <c r="BD17" s="90" t="b">
        <v>0</v>
      </c>
      <c r="BE17" s="96" t="b">
        <v>0</v>
      </c>
      <c r="BF17" s="97">
        <f t="shared" si="10"/>
        <v>0</v>
      </c>
      <c r="BG17" s="98"/>
      <c r="BH17" s="99">
        <f t="shared" si="11"/>
        <v>0</v>
      </c>
      <c r="BI17" s="95" t="b">
        <v>0</v>
      </c>
      <c r="BJ17" s="90" t="b">
        <v>0</v>
      </c>
      <c r="BK17" s="90" t="b">
        <v>0</v>
      </c>
      <c r="BL17" s="90" t="b">
        <v>0</v>
      </c>
      <c r="BM17" s="90" t="b">
        <v>0</v>
      </c>
      <c r="BN17" s="90" t="b">
        <v>0</v>
      </c>
      <c r="BO17" s="90" t="b">
        <v>0</v>
      </c>
      <c r="BP17" s="90" t="b">
        <v>0</v>
      </c>
      <c r="BQ17" s="96" t="b">
        <v>0</v>
      </c>
      <c r="BR17" s="97">
        <f t="shared" si="12"/>
        <v>0</v>
      </c>
      <c r="BS17" s="98"/>
      <c r="BT17" s="97">
        <f t="shared" si="13"/>
        <v>0</v>
      </c>
      <c r="BU17" s="95" t="b">
        <v>0</v>
      </c>
      <c r="BV17" s="90" t="b">
        <v>0</v>
      </c>
      <c r="BW17" s="90" t="b">
        <v>0</v>
      </c>
      <c r="BX17" s="90" t="b">
        <v>0</v>
      </c>
      <c r="BY17" s="96" t="b">
        <v>0</v>
      </c>
      <c r="BZ17" s="97">
        <f t="shared" si="14"/>
        <v>0</v>
      </c>
      <c r="CA17" s="98"/>
      <c r="CB17" s="97">
        <f t="shared" si="15"/>
        <v>0</v>
      </c>
      <c r="CC17" s="95" t="b">
        <v>0</v>
      </c>
      <c r="CD17" s="90" t="b">
        <v>0</v>
      </c>
      <c r="CE17" s="90" t="b">
        <v>0</v>
      </c>
      <c r="CF17" s="90" t="b">
        <v>0</v>
      </c>
      <c r="CG17" s="90" t="b">
        <v>0</v>
      </c>
      <c r="CH17" s="90" t="b">
        <v>0</v>
      </c>
      <c r="CI17" s="90" t="b">
        <v>0</v>
      </c>
      <c r="CJ17" s="96" t="b">
        <v>0</v>
      </c>
      <c r="CK17" s="97">
        <f t="shared" si="16"/>
        <v>0</v>
      </c>
      <c r="CL17" s="98"/>
      <c r="CM17" s="97">
        <f t="shared" si="17"/>
        <v>0</v>
      </c>
      <c r="CN17" s="95" t="b">
        <v>0</v>
      </c>
      <c r="CO17" s="90" t="b">
        <v>0</v>
      </c>
      <c r="CP17" s="90" t="b">
        <v>0</v>
      </c>
      <c r="CQ17" s="96" t="b">
        <v>0</v>
      </c>
      <c r="CR17" s="97">
        <f t="shared" si="18"/>
        <v>0</v>
      </c>
      <c r="CS17" s="98"/>
      <c r="CT17" s="97">
        <f t="shared" si="19"/>
        <v>0</v>
      </c>
      <c r="CU17" s="98"/>
      <c r="CV17" s="98"/>
      <c r="CW17" s="98"/>
      <c r="CX17" s="98"/>
    </row>
    <row r="18" spans="1:102" ht="21" customHeight="1" x14ac:dyDescent="0.15">
      <c r="A18" s="101" t="s">
        <v>34</v>
      </c>
      <c r="B18" s="88" t="b">
        <v>1</v>
      </c>
      <c r="C18" s="89" t="b">
        <v>0</v>
      </c>
      <c r="D18" s="90" t="b">
        <v>1</v>
      </c>
      <c r="E18" s="90" t="b">
        <v>0</v>
      </c>
      <c r="F18" s="90" t="b">
        <v>1</v>
      </c>
      <c r="G18" s="90" t="b">
        <v>0</v>
      </c>
      <c r="H18" s="90" t="b">
        <v>0</v>
      </c>
      <c r="I18" s="91" t="b">
        <v>0</v>
      </c>
      <c r="J18" s="92">
        <f t="shared" si="0"/>
        <v>2</v>
      </c>
      <c r="K18" s="93"/>
      <c r="L18" s="94">
        <f t="shared" si="1"/>
        <v>2</v>
      </c>
      <c r="M18" s="95" t="b">
        <v>1</v>
      </c>
      <c r="N18" s="90" t="b">
        <v>1</v>
      </c>
      <c r="O18" s="90" t="b">
        <v>0</v>
      </c>
      <c r="P18" s="90" t="b">
        <v>1</v>
      </c>
      <c r="Q18" s="90" t="b">
        <v>0</v>
      </c>
      <c r="R18" s="90" t="b">
        <v>1</v>
      </c>
      <c r="S18" s="91" t="b">
        <v>0</v>
      </c>
      <c r="T18" s="92">
        <f t="shared" si="2"/>
        <v>4</v>
      </c>
      <c r="U18" s="93"/>
      <c r="V18" s="94">
        <f t="shared" si="3"/>
        <v>4</v>
      </c>
      <c r="W18" s="95" t="b">
        <v>1</v>
      </c>
      <c r="X18" s="90" t="b">
        <v>0</v>
      </c>
      <c r="Y18" s="90" t="b">
        <v>1</v>
      </c>
      <c r="Z18" s="90" t="b">
        <v>0</v>
      </c>
      <c r="AA18" s="90" t="b">
        <v>0</v>
      </c>
      <c r="AB18" s="90" t="b">
        <v>0</v>
      </c>
      <c r="AC18" s="90" t="b">
        <v>0</v>
      </c>
      <c r="AD18" s="91" t="b">
        <v>0</v>
      </c>
      <c r="AE18" s="92">
        <f t="shared" si="4"/>
        <v>2</v>
      </c>
      <c r="AF18" s="93"/>
      <c r="AG18" s="94">
        <f t="shared" si="5"/>
        <v>2</v>
      </c>
      <c r="AH18" s="95" t="b">
        <v>1</v>
      </c>
      <c r="AI18" s="90" t="b">
        <v>0</v>
      </c>
      <c r="AJ18" s="90" t="b">
        <v>0</v>
      </c>
      <c r="AK18" s="90" t="b">
        <v>0</v>
      </c>
      <c r="AL18" s="90" t="b">
        <v>0</v>
      </c>
      <c r="AM18" s="91" t="b">
        <v>0</v>
      </c>
      <c r="AN18" s="92">
        <f t="shared" si="6"/>
        <v>1</v>
      </c>
      <c r="AO18" s="93"/>
      <c r="AP18" s="94">
        <f t="shared" si="7"/>
        <v>1</v>
      </c>
      <c r="AQ18" s="95" t="b">
        <v>0</v>
      </c>
      <c r="AR18" s="90" t="b">
        <v>0</v>
      </c>
      <c r="AS18" s="90" t="b">
        <v>0</v>
      </c>
      <c r="AT18" s="90" t="b">
        <v>0</v>
      </c>
      <c r="AU18" s="90" t="b">
        <v>0</v>
      </c>
      <c r="AV18" s="90" t="b">
        <v>0</v>
      </c>
      <c r="AW18" s="90" t="b">
        <v>0</v>
      </c>
      <c r="AX18" s="91" t="b">
        <v>0</v>
      </c>
      <c r="AY18" s="92">
        <f t="shared" si="8"/>
        <v>0</v>
      </c>
      <c r="AZ18" s="93"/>
      <c r="BA18" s="94">
        <f t="shared" si="9"/>
        <v>0</v>
      </c>
      <c r="BB18" s="95" t="b">
        <v>0</v>
      </c>
      <c r="BC18" s="90" t="b">
        <v>0</v>
      </c>
      <c r="BD18" s="90" t="b">
        <v>0</v>
      </c>
      <c r="BE18" s="96" t="b">
        <v>0</v>
      </c>
      <c r="BF18" s="97">
        <f t="shared" si="10"/>
        <v>0</v>
      </c>
      <c r="BG18" s="98"/>
      <c r="BH18" s="99">
        <f t="shared" si="11"/>
        <v>0</v>
      </c>
      <c r="BI18" s="97" t="b">
        <v>0</v>
      </c>
      <c r="BJ18" s="95" t="b">
        <v>0</v>
      </c>
      <c r="BK18" s="96" t="b">
        <v>0</v>
      </c>
      <c r="BL18" s="95" t="b">
        <v>0</v>
      </c>
      <c r="BM18" s="90" t="b">
        <v>0</v>
      </c>
      <c r="BN18" s="90" t="b">
        <v>0</v>
      </c>
      <c r="BO18" s="90" t="b">
        <v>0</v>
      </c>
      <c r="BP18" s="90" t="b">
        <v>0</v>
      </c>
      <c r="BQ18" s="96" t="b">
        <v>0</v>
      </c>
      <c r="BR18" s="97">
        <f t="shared" si="12"/>
        <v>0</v>
      </c>
      <c r="BS18" s="98"/>
      <c r="BT18" s="97">
        <f t="shared" si="13"/>
        <v>0</v>
      </c>
      <c r="BU18" s="95" t="b">
        <v>0</v>
      </c>
      <c r="BV18" s="90" t="b">
        <v>0</v>
      </c>
      <c r="BW18" s="90" t="b">
        <v>0</v>
      </c>
      <c r="BX18" s="90" t="b">
        <v>0</v>
      </c>
      <c r="BY18" s="96" t="b">
        <v>0</v>
      </c>
      <c r="BZ18" s="97">
        <f t="shared" si="14"/>
        <v>0</v>
      </c>
      <c r="CA18" s="98"/>
      <c r="CB18" s="97">
        <f t="shared" si="15"/>
        <v>0</v>
      </c>
      <c r="CC18" s="95" t="b">
        <v>0</v>
      </c>
      <c r="CD18" s="90" t="b">
        <v>0</v>
      </c>
      <c r="CE18" s="90" t="b">
        <v>0</v>
      </c>
      <c r="CF18" s="90" t="b">
        <v>0</v>
      </c>
      <c r="CG18" s="90" t="b">
        <v>0</v>
      </c>
      <c r="CH18" s="90" t="b">
        <v>0</v>
      </c>
      <c r="CI18" s="90" t="b">
        <v>0</v>
      </c>
      <c r="CJ18" s="96" t="b">
        <v>0</v>
      </c>
      <c r="CK18" s="97">
        <f t="shared" si="16"/>
        <v>0</v>
      </c>
      <c r="CL18" s="98"/>
      <c r="CM18" s="97">
        <f t="shared" si="17"/>
        <v>0</v>
      </c>
      <c r="CN18" s="95" t="b">
        <v>0</v>
      </c>
      <c r="CO18" s="90" t="b">
        <v>0</v>
      </c>
      <c r="CP18" s="90" t="b">
        <v>0</v>
      </c>
      <c r="CQ18" s="96" t="b">
        <v>0</v>
      </c>
      <c r="CR18" s="97">
        <f t="shared" si="18"/>
        <v>0</v>
      </c>
      <c r="CS18" s="98"/>
      <c r="CT18" s="97">
        <f t="shared" si="19"/>
        <v>0</v>
      </c>
      <c r="CU18" s="98"/>
      <c r="CV18" s="98"/>
      <c r="CW18" s="98"/>
      <c r="CX18" s="98"/>
    </row>
    <row r="19" spans="1:102" ht="21" customHeight="1" x14ac:dyDescent="0.15">
      <c r="A19" s="101" t="s">
        <v>56</v>
      </c>
      <c r="B19" s="88" t="b">
        <v>1</v>
      </c>
      <c r="C19" s="89" t="b">
        <v>1</v>
      </c>
      <c r="D19" s="90" t="b">
        <v>0</v>
      </c>
      <c r="E19" s="90" t="b">
        <v>0</v>
      </c>
      <c r="F19" s="90" t="b">
        <v>0</v>
      </c>
      <c r="G19" s="90" t="b">
        <v>1</v>
      </c>
      <c r="H19" s="90" t="b">
        <v>0</v>
      </c>
      <c r="I19" s="91" t="b">
        <v>0</v>
      </c>
      <c r="J19" s="92">
        <f t="shared" si="0"/>
        <v>2</v>
      </c>
      <c r="K19" s="93"/>
      <c r="L19" s="94">
        <f t="shared" si="1"/>
        <v>2</v>
      </c>
      <c r="M19" s="95" t="b">
        <v>0</v>
      </c>
      <c r="N19" s="90" t="b">
        <v>1</v>
      </c>
      <c r="O19" s="90" t="b">
        <v>0</v>
      </c>
      <c r="P19" s="90" t="b">
        <v>1</v>
      </c>
      <c r="Q19" s="90" t="b">
        <v>0</v>
      </c>
      <c r="R19" s="90" t="b">
        <v>0</v>
      </c>
      <c r="S19" s="91" t="b">
        <v>0</v>
      </c>
      <c r="T19" s="92">
        <f t="shared" si="2"/>
        <v>2</v>
      </c>
      <c r="U19" s="93"/>
      <c r="V19" s="94">
        <f t="shared" si="3"/>
        <v>2</v>
      </c>
      <c r="W19" s="95" t="b">
        <v>0</v>
      </c>
      <c r="X19" s="90" t="b">
        <v>0</v>
      </c>
      <c r="Y19" s="90" t="b">
        <v>0</v>
      </c>
      <c r="Z19" s="90" t="b">
        <v>0</v>
      </c>
      <c r="AA19" s="90" t="b">
        <v>0</v>
      </c>
      <c r="AB19" s="90" t="b">
        <v>0</v>
      </c>
      <c r="AC19" s="90" t="b">
        <v>0</v>
      </c>
      <c r="AD19" s="91" t="b">
        <v>0</v>
      </c>
      <c r="AE19" s="92">
        <f t="shared" si="4"/>
        <v>0</v>
      </c>
      <c r="AF19" s="93"/>
      <c r="AG19" s="94">
        <f t="shared" si="5"/>
        <v>0</v>
      </c>
      <c r="AH19" s="95" t="b">
        <v>1</v>
      </c>
      <c r="AI19" s="90" t="b">
        <v>0</v>
      </c>
      <c r="AJ19" s="90" t="b">
        <v>0</v>
      </c>
      <c r="AK19" s="90" t="b">
        <v>0</v>
      </c>
      <c r="AL19" s="90" t="b">
        <v>0</v>
      </c>
      <c r="AM19" s="91" t="b">
        <v>0</v>
      </c>
      <c r="AN19" s="92">
        <f t="shared" si="6"/>
        <v>1</v>
      </c>
      <c r="AO19" s="93"/>
      <c r="AP19" s="94">
        <f t="shared" si="7"/>
        <v>1</v>
      </c>
      <c r="AQ19" s="95" t="b">
        <v>0</v>
      </c>
      <c r="AR19" s="90" t="b">
        <v>0</v>
      </c>
      <c r="AS19" s="90" t="b">
        <v>0</v>
      </c>
      <c r="AT19" s="90" t="b">
        <v>0</v>
      </c>
      <c r="AU19" s="90" t="b">
        <v>0</v>
      </c>
      <c r="AV19" s="90" t="b">
        <v>0</v>
      </c>
      <c r="AW19" s="90" t="b">
        <v>0</v>
      </c>
      <c r="AX19" s="91" t="b">
        <v>0</v>
      </c>
      <c r="AY19" s="92">
        <f t="shared" si="8"/>
        <v>0</v>
      </c>
      <c r="AZ19" s="93"/>
      <c r="BA19" s="94">
        <f t="shared" si="9"/>
        <v>0</v>
      </c>
      <c r="BB19" s="95" t="b">
        <v>0</v>
      </c>
      <c r="BC19" s="90" t="b">
        <v>0</v>
      </c>
      <c r="BD19" s="90" t="b">
        <v>0</v>
      </c>
      <c r="BE19" s="96" t="b">
        <v>0</v>
      </c>
      <c r="BF19" s="97">
        <f t="shared" si="10"/>
        <v>0</v>
      </c>
      <c r="BG19" s="98"/>
      <c r="BH19" s="99">
        <f t="shared" si="11"/>
        <v>0</v>
      </c>
      <c r="BI19" s="97" t="b">
        <v>0</v>
      </c>
      <c r="BJ19" s="95" t="b">
        <v>0</v>
      </c>
      <c r="BK19" s="96" t="b">
        <v>0</v>
      </c>
      <c r="BL19" s="95" t="b">
        <v>0</v>
      </c>
      <c r="BM19" s="90" t="b">
        <v>0</v>
      </c>
      <c r="BN19" s="90" t="b">
        <v>0</v>
      </c>
      <c r="BO19" s="90" t="b">
        <v>0</v>
      </c>
      <c r="BP19" s="90" t="b">
        <v>0</v>
      </c>
      <c r="BQ19" s="96" t="b">
        <v>0</v>
      </c>
      <c r="BR19" s="97">
        <f t="shared" si="12"/>
        <v>0</v>
      </c>
      <c r="BS19" s="98"/>
      <c r="BT19" s="97">
        <f t="shared" si="13"/>
        <v>0</v>
      </c>
      <c r="BU19" s="95" t="b">
        <v>0</v>
      </c>
      <c r="BV19" s="90" t="b">
        <v>0</v>
      </c>
      <c r="BW19" s="90" t="b">
        <v>0</v>
      </c>
      <c r="BX19" s="90" t="b">
        <v>0</v>
      </c>
      <c r="BY19" s="96" t="b">
        <v>0</v>
      </c>
      <c r="BZ19" s="97">
        <f t="shared" si="14"/>
        <v>0</v>
      </c>
      <c r="CA19" s="98"/>
      <c r="CB19" s="97">
        <f t="shared" si="15"/>
        <v>0</v>
      </c>
      <c r="CC19" s="95" t="b">
        <v>0</v>
      </c>
      <c r="CD19" s="90" t="b">
        <v>0</v>
      </c>
      <c r="CE19" s="90" t="b">
        <v>0</v>
      </c>
      <c r="CF19" s="90" t="b">
        <v>0</v>
      </c>
      <c r="CG19" s="90" t="b">
        <v>0</v>
      </c>
      <c r="CH19" s="90" t="b">
        <v>0</v>
      </c>
      <c r="CI19" s="90" t="b">
        <v>0</v>
      </c>
      <c r="CJ19" s="96" t="b">
        <v>0</v>
      </c>
      <c r="CK19" s="97">
        <f t="shared" si="16"/>
        <v>0</v>
      </c>
      <c r="CL19" s="98"/>
      <c r="CM19" s="97">
        <f t="shared" si="17"/>
        <v>0</v>
      </c>
      <c r="CN19" s="95" t="b">
        <v>0</v>
      </c>
      <c r="CO19" s="90" t="b">
        <v>0</v>
      </c>
      <c r="CP19" s="90" t="b">
        <v>0</v>
      </c>
      <c r="CQ19" s="96" t="b">
        <v>0</v>
      </c>
      <c r="CR19" s="97">
        <f t="shared" si="18"/>
        <v>0</v>
      </c>
      <c r="CS19" s="98"/>
      <c r="CT19" s="97">
        <f t="shared" si="19"/>
        <v>0</v>
      </c>
      <c r="CU19" s="98"/>
      <c r="CV19" s="98"/>
      <c r="CW19" s="98"/>
      <c r="CX19" s="98"/>
    </row>
    <row r="20" spans="1:102" ht="21" customHeight="1" x14ac:dyDescent="0.15">
      <c r="A20" s="101" t="s">
        <v>45</v>
      </c>
      <c r="B20" s="88" t="b">
        <v>1</v>
      </c>
      <c r="C20" s="89" t="b">
        <v>0</v>
      </c>
      <c r="D20" s="90" t="b">
        <v>1</v>
      </c>
      <c r="E20" s="90" t="b">
        <v>0</v>
      </c>
      <c r="F20" s="90" t="b">
        <v>1</v>
      </c>
      <c r="G20" s="90" t="b">
        <v>0</v>
      </c>
      <c r="H20" s="90" t="b">
        <v>0</v>
      </c>
      <c r="I20" s="91" t="b">
        <v>0</v>
      </c>
      <c r="J20" s="92">
        <f t="shared" si="0"/>
        <v>2</v>
      </c>
      <c r="K20" s="93"/>
      <c r="L20" s="94">
        <f t="shared" si="1"/>
        <v>2</v>
      </c>
      <c r="M20" s="95" t="b">
        <v>1</v>
      </c>
      <c r="N20" s="90" t="b">
        <v>1</v>
      </c>
      <c r="O20" s="90" t="b">
        <v>0</v>
      </c>
      <c r="P20" s="90" t="b">
        <v>1</v>
      </c>
      <c r="Q20" s="90" t="b">
        <v>0</v>
      </c>
      <c r="R20" s="90" t="b">
        <v>1</v>
      </c>
      <c r="S20" s="91" t="b">
        <v>0</v>
      </c>
      <c r="T20" s="92">
        <f t="shared" si="2"/>
        <v>4</v>
      </c>
      <c r="U20" s="93"/>
      <c r="V20" s="94">
        <f t="shared" si="3"/>
        <v>4</v>
      </c>
      <c r="W20" s="95" t="b">
        <v>1</v>
      </c>
      <c r="X20" s="90" t="b">
        <v>0</v>
      </c>
      <c r="Y20" s="90" t="b">
        <v>1</v>
      </c>
      <c r="Z20" s="90" t="b">
        <v>0</v>
      </c>
      <c r="AA20" s="90" t="b">
        <v>0</v>
      </c>
      <c r="AB20" s="90" t="b">
        <v>0</v>
      </c>
      <c r="AC20" s="90" t="b">
        <v>0</v>
      </c>
      <c r="AD20" s="91" t="b">
        <v>0</v>
      </c>
      <c r="AE20" s="92">
        <f t="shared" si="4"/>
        <v>2</v>
      </c>
      <c r="AF20" s="93"/>
      <c r="AG20" s="94">
        <f t="shared" si="5"/>
        <v>2</v>
      </c>
      <c r="AH20" s="95" t="b">
        <v>0</v>
      </c>
      <c r="AI20" s="90" t="b">
        <v>0</v>
      </c>
      <c r="AJ20" s="90" t="b">
        <v>0</v>
      </c>
      <c r="AK20" s="90" t="b">
        <v>0</v>
      </c>
      <c r="AL20" s="90" t="b">
        <v>0</v>
      </c>
      <c r="AM20" s="91" t="b">
        <v>0</v>
      </c>
      <c r="AN20" s="92">
        <f t="shared" si="6"/>
        <v>0</v>
      </c>
      <c r="AO20" s="93"/>
      <c r="AP20" s="94">
        <f t="shared" si="7"/>
        <v>0</v>
      </c>
      <c r="AQ20" s="95" t="b">
        <v>0</v>
      </c>
      <c r="AR20" s="90" t="b">
        <v>0</v>
      </c>
      <c r="AS20" s="90" t="b">
        <v>0</v>
      </c>
      <c r="AT20" s="90" t="b">
        <v>0</v>
      </c>
      <c r="AU20" s="90" t="b">
        <v>0</v>
      </c>
      <c r="AV20" s="90" t="b">
        <v>0</v>
      </c>
      <c r="AW20" s="90" t="b">
        <v>0</v>
      </c>
      <c r="AX20" s="91" t="b">
        <v>0</v>
      </c>
      <c r="AY20" s="92">
        <f t="shared" si="8"/>
        <v>0</v>
      </c>
      <c r="AZ20" s="93"/>
      <c r="BA20" s="94">
        <f t="shared" si="9"/>
        <v>0</v>
      </c>
      <c r="BB20" s="95" t="b">
        <v>0</v>
      </c>
      <c r="BC20" s="90" t="b">
        <v>0</v>
      </c>
      <c r="BD20" s="90" t="b">
        <v>0</v>
      </c>
      <c r="BE20" s="96" t="b">
        <v>0</v>
      </c>
      <c r="BF20" s="97">
        <f t="shared" si="10"/>
        <v>0</v>
      </c>
      <c r="BG20" s="98"/>
      <c r="BH20" s="99">
        <f t="shared" si="11"/>
        <v>0</v>
      </c>
      <c r="BI20" s="95" t="b">
        <v>0</v>
      </c>
      <c r="BJ20" s="90" t="b">
        <v>0</v>
      </c>
      <c r="BK20" s="90" t="b">
        <v>0</v>
      </c>
      <c r="BL20" s="90" t="b">
        <v>0</v>
      </c>
      <c r="BM20" s="90" t="b">
        <v>0</v>
      </c>
      <c r="BN20" s="90" t="b">
        <v>0</v>
      </c>
      <c r="BO20" s="90" t="b">
        <v>0</v>
      </c>
      <c r="BP20" s="90" t="b">
        <v>0</v>
      </c>
      <c r="BQ20" s="96" t="b">
        <v>0</v>
      </c>
      <c r="BR20" s="97">
        <f t="shared" si="12"/>
        <v>0</v>
      </c>
      <c r="BS20" s="98"/>
      <c r="BT20" s="97">
        <f t="shared" si="13"/>
        <v>0</v>
      </c>
      <c r="BU20" s="95" t="b">
        <v>0</v>
      </c>
      <c r="BV20" s="90" t="b">
        <v>0</v>
      </c>
      <c r="BW20" s="90" t="b">
        <v>0</v>
      </c>
      <c r="BX20" s="90" t="b">
        <v>0</v>
      </c>
      <c r="BY20" s="96" t="b">
        <v>0</v>
      </c>
      <c r="BZ20" s="97">
        <f t="shared" si="14"/>
        <v>0</v>
      </c>
      <c r="CA20" s="98"/>
      <c r="CB20" s="97">
        <f t="shared" si="15"/>
        <v>0</v>
      </c>
      <c r="CC20" s="95" t="b">
        <v>0</v>
      </c>
      <c r="CD20" s="90" t="b">
        <v>0</v>
      </c>
      <c r="CE20" s="90" t="b">
        <v>0</v>
      </c>
      <c r="CF20" s="90" t="b">
        <v>0</v>
      </c>
      <c r="CG20" s="90" t="b">
        <v>0</v>
      </c>
      <c r="CH20" s="90" t="b">
        <v>0</v>
      </c>
      <c r="CI20" s="90" t="b">
        <v>0</v>
      </c>
      <c r="CJ20" s="96" t="b">
        <v>0</v>
      </c>
      <c r="CK20" s="97">
        <f t="shared" si="16"/>
        <v>0</v>
      </c>
      <c r="CL20" s="98"/>
      <c r="CM20" s="97">
        <f t="shared" si="17"/>
        <v>0</v>
      </c>
      <c r="CN20" s="95" t="b">
        <v>0</v>
      </c>
      <c r="CO20" s="90" t="b">
        <v>0</v>
      </c>
      <c r="CP20" s="90" t="b">
        <v>0</v>
      </c>
      <c r="CQ20" s="96" t="b">
        <v>0</v>
      </c>
      <c r="CR20" s="97">
        <f t="shared" si="18"/>
        <v>0</v>
      </c>
      <c r="CS20" s="98"/>
      <c r="CT20" s="97">
        <f t="shared" si="19"/>
        <v>0</v>
      </c>
      <c r="CU20" s="98"/>
      <c r="CV20" s="98"/>
      <c r="CW20" s="98"/>
      <c r="CX20" s="98"/>
    </row>
    <row r="21" spans="1:102" ht="21" customHeight="1" x14ac:dyDescent="0.15">
      <c r="A21" s="100" t="s">
        <v>46</v>
      </c>
      <c r="B21" s="88" t="b">
        <v>1</v>
      </c>
      <c r="C21" s="89" t="b">
        <v>0</v>
      </c>
      <c r="D21" s="90" t="b">
        <v>1</v>
      </c>
      <c r="E21" s="90" t="b">
        <v>0</v>
      </c>
      <c r="F21" s="90" t="b">
        <v>1</v>
      </c>
      <c r="G21" s="90" t="b">
        <v>0</v>
      </c>
      <c r="H21" s="90" t="b">
        <v>0</v>
      </c>
      <c r="I21" s="91" t="b">
        <v>0</v>
      </c>
      <c r="J21" s="92">
        <f t="shared" si="0"/>
        <v>2</v>
      </c>
      <c r="K21" s="93"/>
      <c r="L21" s="94">
        <f t="shared" si="1"/>
        <v>2</v>
      </c>
      <c r="M21" s="95" t="b">
        <v>1</v>
      </c>
      <c r="N21" s="90" t="b">
        <v>1</v>
      </c>
      <c r="O21" s="90" t="b">
        <v>0</v>
      </c>
      <c r="P21" s="90" t="b">
        <v>1</v>
      </c>
      <c r="Q21" s="90" t="b">
        <v>0</v>
      </c>
      <c r="R21" s="90" t="b">
        <v>1</v>
      </c>
      <c r="S21" s="91" t="b">
        <v>0</v>
      </c>
      <c r="T21" s="92">
        <f t="shared" si="2"/>
        <v>4</v>
      </c>
      <c r="U21" s="93"/>
      <c r="V21" s="94">
        <f t="shared" si="3"/>
        <v>4</v>
      </c>
      <c r="W21" s="95" t="b">
        <v>1</v>
      </c>
      <c r="X21" s="90" t="b">
        <v>0</v>
      </c>
      <c r="Y21" s="90" t="b">
        <v>1</v>
      </c>
      <c r="Z21" s="90" t="b">
        <v>0</v>
      </c>
      <c r="AA21" s="90" t="b">
        <v>0</v>
      </c>
      <c r="AB21" s="90" t="b">
        <v>0</v>
      </c>
      <c r="AC21" s="90" t="b">
        <v>0</v>
      </c>
      <c r="AD21" s="91" t="b">
        <v>0</v>
      </c>
      <c r="AE21" s="92">
        <f t="shared" si="4"/>
        <v>2</v>
      </c>
      <c r="AF21" s="93"/>
      <c r="AG21" s="94">
        <f t="shared" si="5"/>
        <v>2</v>
      </c>
      <c r="AH21" s="95" t="b">
        <v>0</v>
      </c>
      <c r="AI21" s="90" t="b">
        <v>0</v>
      </c>
      <c r="AJ21" s="90" t="b">
        <v>0</v>
      </c>
      <c r="AK21" s="90" t="b">
        <v>0</v>
      </c>
      <c r="AL21" s="90" t="b">
        <v>0</v>
      </c>
      <c r="AM21" s="91" t="b">
        <v>0</v>
      </c>
      <c r="AN21" s="92">
        <f t="shared" si="6"/>
        <v>0</v>
      </c>
      <c r="AO21" s="93"/>
      <c r="AP21" s="94">
        <f t="shared" si="7"/>
        <v>0</v>
      </c>
      <c r="AQ21" s="95" t="b">
        <v>0</v>
      </c>
      <c r="AR21" s="90" t="b">
        <v>0</v>
      </c>
      <c r="AS21" s="90" t="b">
        <v>0</v>
      </c>
      <c r="AT21" s="90" t="b">
        <v>0</v>
      </c>
      <c r="AU21" s="90" t="b">
        <v>0</v>
      </c>
      <c r="AV21" s="90" t="b">
        <v>0</v>
      </c>
      <c r="AW21" s="90" t="b">
        <v>0</v>
      </c>
      <c r="AX21" s="91" t="b">
        <v>0</v>
      </c>
      <c r="AY21" s="92">
        <f t="shared" si="8"/>
        <v>0</v>
      </c>
      <c r="AZ21" s="93"/>
      <c r="BA21" s="94">
        <f t="shared" si="9"/>
        <v>0</v>
      </c>
      <c r="BB21" s="95" t="b">
        <v>0</v>
      </c>
      <c r="BC21" s="90" t="b">
        <v>0</v>
      </c>
      <c r="BD21" s="90" t="b">
        <v>0</v>
      </c>
      <c r="BE21" s="96" t="b">
        <v>0</v>
      </c>
      <c r="BF21" s="97">
        <f t="shared" si="10"/>
        <v>0</v>
      </c>
      <c r="BG21" s="98"/>
      <c r="BH21" s="99">
        <f t="shared" si="11"/>
        <v>0</v>
      </c>
      <c r="BI21" s="95" t="b">
        <v>0</v>
      </c>
      <c r="BJ21" s="90" t="b">
        <v>0</v>
      </c>
      <c r="BK21" s="90" t="b">
        <v>0</v>
      </c>
      <c r="BL21" s="90" t="b">
        <v>0</v>
      </c>
      <c r="BM21" s="90" t="b">
        <v>0</v>
      </c>
      <c r="BN21" s="90" t="b">
        <v>0</v>
      </c>
      <c r="BO21" s="90" t="b">
        <v>0</v>
      </c>
      <c r="BP21" s="90" t="b">
        <v>0</v>
      </c>
      <c r="BQ21" s="96" t="b">
        <v>0</v>
      </c>
      <c r="BR21" s="97">
        <f t="shared" si="12"/>
        <v>0</v>
      </c>
      <c r="BS21" s="98"/>
      <c r="BT21" s="97">
        <f t="shared" si="13"/>
        <v>0</v>
      </c>
      <c r="BU21" s="95" t="b">
        <v>0</v>
      </c>
      <c r="BV21" s="90" t="b">
        <v>0</v>
      </c>
      <c r="BW21" s="90" t="b">
        <v>0</v>
      </c>
      <c r="BX21" s="90" t="b">
        <v>0</v>
      </c>
      <c r="BY21" s="96" t="b">
        <v>0</v>
      </c>
      <c r="BZ21" s="97">
        <f t="shared" si="14"/>
        <v>0</v>
      </c>
      <c r="CA21" s="98"/>
      <c r="CB21" s="97">
        <f t="shared" si="15"/>
        <v>0</v>
      </c>
      <c r="CC21" s="95" t="b">
        <v>0</v>
      </c>
      <c r="CD21" s="90" t="b">
        <v>0</v>
      </c>
      <c r="CE21" s="90" t="b">
        <v>0</v>
      </c>
      <c r="CF21" s="90" t="b">
        <v>0</v>
      </c>
      <c r="CG21" s="90" t="b">
        <v>0</v>
      </c>
      <c r="CH21" s="90" t="b">
        <v>0</v>
      </c>
      <c r="CI21" s="90" t="b">
        <v>0</v>
      </c>
      <c r="CJ21" s="96" t="b">
        <v>0</v>
      </c>
      <c r="CK21" s="97">
        <f t="shared" si="16"/>
        <v>0</v>
      </c>
      <c r="CL21" s="98"/>
      <c r="CM21" s="97">
        <f t="shared" si="17"/>
        <v>0</v>
      </c>
      <c r="CN21" s="95" t="b">
        <v>0</v>
      </c>
      <c r="CO21" s="90" t="b">
        <v>0</v>
      </c>
      <c r="CP21" s="90" t="b">
        <v>0</v>
      </c>
      <c r="CQ21" s="96" t="b">
        <v>0</v>
      </c>
      <c r="CR21" s="97">
        <f t="shared" si="18"/>
        <v>0</v>
      </c>
      <c r="CS21" s="98"/>
      <c r="CT21" s="97">
        <f t="shared" si="19"/>
        <v>0</v>
      </c>
      <c r="CU21" s="98"/>
      <c r="CV21" s="98"/>
      <c r="CW21" s="98"/>
      <c r="CX21" s="98"/>
    </row>
    <row r="22" spans="1:102" ht="21" customHeight="1" x14ac:dyDescent="0.15">
      <c r="A22" s="87" t="s">
        <v>35</v>
      </c>
      <c r="B22" s="88" t="b">
        <v>1</v>
      </c>
      <c r="C22" s="89" t="b">
        <v>0</v>
      </c>
      <c r="D22" s="90" t="b">
        <v>0</v>
      </c>
      <c r="E22" s="90" t="b">
        <v>0</v>
      </c>
      <c r="F22" s="90" t="b">
        <v>0</v>
      </c>
      <c r="G22" s="90" t="b">
        <v>0</v>
      </c>
      <c r="H22" s="90" t="b">
        <v>0</v>
      </c>
      <c r="I22" s="91" t="b">
        <v>0</v>
      </c>
      <c r="J22" s="92">
        <f t="shared" si="0"/>
        <v>0</v>
      </c>
      <c r="K22" s="92">
        <v>3</v>
      </c>
      <c r="L22" s="94">
        <f t="shared" si="1"/>
        <v>3</v>
      </c>
      <c r="M22" s="95" t="b">
        <v>0</v>
      </c>
      <c r="N22" s="90" t="b">
        <v>0</v>
      </c>
      <c r="O22" s="90" t="b">
        <v>0</v>
      </c>
      <c r="P22" s="90" t="b">
        <v>0</v>
      </c>
      <c r="Q22" s="90" t="b">
        <v>0</v>
      </c>
      <c r="R22" s="90" t="b">
        <v>0</v>
      </c>
      <c r="S22" s="91" t="b">
        <v>0</v>
      </c>
      <c r="T22" s="92">
        <f t="shared" si="2"/>
        <v>0</v>
      </c>
      <c r="U22" s="92">
        <v>3</v>
      </c>
      <c r="V22" s="94">
        <f t="shared" si="3"/>
        <v>3</v>
      </c>
      <c r="W22" s="95" t="b">
        <v>0</v>
      </c>
      <c r="X22" s="90" t="b">
        <v>0</v>
      </c>
      <c r="Y22" s="90" t="b">
        <v>0</v>
      </c>
      <c r="Z22" s="90" t="b">
        <v>0</v>
      </c>
      <c r="AA22" s="90" t="b">
        <v>0</v>
      </c>
      <c r="AB22" s="90" t="b">
        <v>0</v>
      </c>
      <c r="AC22" s="90" t="b">
        <v>0</v>
      </c>
      <c r="AD22" s="91" t="b">
        <v>0</v>
      </c>
      <c r="AE22" s="92">
        <f t="shared" si="4"/>
        <v>0</v>
      </c>
      <c r="AF22" s="92">
        <v>3</v>
      </c>
      <c r="AG22" s="94">
        <f t="shared" si="5"/>
        <v>3</v>
      </c>
      <c r="AH22" s="95" t="b">
        <v>0</v>
      </c>
      <c r="AI22" s="90" t="b">
        <v>0</v>
      </c>
      <c r="AJ22" s="90" t="b">
        <v>0</v>
      </c>
      <c r="AK22" s="90" t="b">
        <v>0</v>
      </c>
      <c r="AL22" s="90" t="b">
        <v>0</v>
      </c>
      <c r="AM22" s="91" t="b">
        <v>0</v>
      </c>
      <c r="AN22" s="92">
        <f t="shared" si="6"/>
        <v>0</v>
      </c>
      <c r="AO22" s="93"/>
      <c r="AP22" s="94">
        <f t="shared" si="7"/>
        <v>0</v>
      </c>
      <c r="AQ22" s="95" t="b">
        <v>0</v>
      </c>
      <c r="AR22" s="90" t="b">
        <v>0</v>
      </c>
      <c r="AS22" s="90" t="b">
        <v>0</v>
      </c>
      <c r="AT22" s="90" t="b">
        <v>0</v>
      </c>
      <c r="AU22" s="90" t="b">
        <v>0</v>
      </c>
      <c r="AV22" s="90" t="b">
        <v>0</v>
      </c>
      <c r="AW22" s="90" t="b">
        <v>0</v>
      </c>
      <c r="AX22" s="91" t="b">
        <v>0</v>
      </c>
      <c r="AY22" s="92">
        <f t="shared" si="8"/>
        <v>0</v>
      </c>
      <c r="AZ22" s="93"/>
      <c r="BA22" s="94">
        <f t="shared" si="9"/>
        <v>0</v>
      </c>
      <c r="BB22" s="95" t="b">
        <v>0</v>
      </c>
      <c r="BC22" s="90" t="b">
        <v>0</v>
      </c>
      <c r="BD22" s="90" t="b">
        <v>0</v>
      </c>
      <c r="BE22" s="96" t="b">
        <v>0</v>
      </c>
      <c r="BF22" s="97">
        <f t="shared" si="10"/>
        <v>0</v>
      </c>
      <c r="BG22" s="98"/>
      <c r="BH22" s="99">
        <f t="shared" si="11"/>
        <v>0</v>
      </c>
      <c r="BI22" s="95" t="b">
        <v>0</v>
      </c>
      <c r="BJ22" s="90" t="b">
        <v>0</v>
      </c>
      <c r="BK22" s="90" t="b">
        <v>0</v>
      </c>
      <c r="BL22" s="90" t="b">
        <v>0</v>
      </c>
      <c r="BM22" s="90" t="b">
        <v>0</v>
      </c>
      <c r="BN22" s="90" t="b">
        <v>0</v>
      </c>
      <c r="BO22" s="90" t="b">
        <v>0</v>
      </c>
      <c r="BP22" s="90" t="b">
        <v>0</v>
      </c>
      <c r="BQ22" s="96" t="b">
        <v>0</v>
      </c>
      <c r="BR22" s="97">
        <f t="shared" si="12"/>
        <v>0</v>
      </c>
      <c r="BS22" s="98"/>
      <c r="BT22" s="97">
        <f t="shared" si="13"/>
        <v>0</v>
      </c>
      <c r="BU22" s="95" t="b">
        <v>0</v>
      </c>
      <c r="BV22" s="90" t="b">
        <v>0</v>
      </c>
      <c r="BW22" s="90" t="b">
        <v>0</v>
      </c>
      <c r="BX22" s="90" t="b">
        <v>0</v>
      </c>
      <c r="BY22" s="96" t="b">
        <v>0</v>
      </c>
      <c r="BZ22" s="97">
        <f t="shared" si="14"/>
        <v>0</v>
      </c>
      <c r="CA22" s="98"/>
      <c r="CB22" s="97">
        <f t="shared" si="15"/>
        <v>0</v>
      </c>
      <c r="CC22" s="95" t="b">
        <v>0</v>
      </c>
      <c r="CD22" s="90" t="b">
        <v>0</v>
      </c>
      <c r="CE22" s="90" t="b">
        <v>0</v>
      </c>
      <c r="CF22" s="90" t="b">
        <v>0</v>
      </c>
      <c r="CG22" s="90" t="b">
        <v>0</v>
      </c>
      <c r="CH22" s="90" t="b">
        <v>0</v>
      </c>
      <c r="CI22" s="90" t="b">
        <v>0</v>
      </c>
      <c r="CJ22" s="96" t="b">
        <v>0</v>
      </c>
      <c r="CK22" s="97">
        <f t="shared" si="16"/>
        <v>0</v>
      </c>
      <c r="CL22" s="98"/>
      <c r="CM22" s="97">
        <f t="shared" si="17"/>
        <v>0</v>
      </c>
      <c r="CN22" s="95" t="b">
        <v>0</v>
      </c>
      <c r="CO22" s="90" t="b">
        <v>0</v>
      </c>
      <c r="CP22" s="90" t="b">
        <v>0</v>
      </c>
      <c r="CQ22" s="96" t="b">
        <v>0</v>
      </c>
      <c r="CR22" s="97">
        <f t="shared" si="18"/>
        <v>0</v>
      </c>
      <c r="CS22" s="98"/>
      <c r="CT22" s="97">
        <f t="shared" si="19"/>
        <v>0</v>
      </c>
      <c r="CU22" s="98"/>
      <c r="CV22" s="98"/>
      <c r="CW22" s="98"/>
      <c r="CX22" s="98"/>
    </row>
    <row r="23" spans="1:102" ht="21" customHeight="1" x14ac:dyDescent="0.15">
      <c r="A23" s="101" t="s">
        <v>25</v>
      </c>
      <c r="B23" s="88" t="b">
        <v>1</v>
      </c>
      <c r="C23" s="89" t="b">
        <v>0</v>
      </c>
      <c r="D23" s="90" t="b">
        <v>1</v>
      </c>
      <c r="E23" s="90" t="b">
        <v>0</v>
      </c>
      <c r="F23" s="90" t="b">
        <v>1</v>
      </c>
      <c r="G23" s="90" t="b">
        <v>0</v>
      </c>
      <c r="H23" s="90" t="b">
        <v>0</v>
      </c>
      <c r="I23" s="91" t="b">
        <v>0</v>
      </c>
      <c r="J23" s="92">
        <f t="shared" si="0"/>
        <v>2</v>
      </c>
      <c r="K23" s="93"/>
      <c r="L23" s="94">
        <f t="shared" si="1"/>
        <v>2</v>
      </c>
      <c r="M23" s="95" t="b">
        <v>1</v>
      </c>
      <c r="N23" s="90" t="b">
        <v>1</v>
      </c>
      <c r="O23" s="90" t="b">
        <v>0</v>
      </c>
      <c r="P23" s="90" t="b">
        <v>1</v>
      </c>
      <c r="Q23" s="90" t="b">
        <v>0</v>
      </c>
      <c r="R23" s="90" t="b">
        <v>1</v>
      </c>
      <c r="S23" s="91" t="b">
        <v>0</v>
      </c>
      <c r="T23" s="92">
        <f t="shared" si="2"/>
        <v>4</v>
      </c>
      <c r="U23" s="93"/>
      <c r="V23" s="94">
        <f t="shared" si="3"/>
        <v>4</v>
      </c>
      <c r="W23" s="95" t="b">
        <v>1</v>
      </c>
      <c r="X23" s="90" t="b">
        <v>0</v>
      </c>
      <c r="Y23" s="90" t="b">
        <v>1</v>
      </c>
      <c r="Z23" s="90" t="b">
        <v>0</v>
      </c>
      <c r="AA23" s="90" t="b">
        <v>1</v>
      </c>
      <c r="AB23" s="90" t="b">
        <v>0</v>
      </c>
      <c r="AC23" s="90" t="b">
        <v>0</v>
      </c>
      <c r="AD23" s="91" t="b">
        <v>0</v>
      </c>
      <c r="AE23" s="92">
        <f t="shared" si="4"/>
        <v>3</v>
      </c>
      <c r="AF23" s="93"/>
      <c r="AG23" s="94">
        <f t="shared" si="5"/>
        <v>3</v>
      </c>
      <c r="AH23" s="95" t="b">
        <v>1</v>
      </c>
      <c r="AI23" s="90" t="b">
        <v>0</v>
      </c>
      <c r="AJ23" s="90" t="b">
        <v>0</v>
      </c>
      <c r="AK23" s="90" t="b">
        <v>0</v>
      </c>
      <c r="AL23" s="90" t="b">
        <v>0</v>
      </c>
      <c r="AM23" s="91" t="b">
        <v>0</v>
      </c>
      <c r="AN23" s="92">
        <f t="shared" si="6"/>
        <v>1</v>
      </c>
      <c r="AO23" s="93"/>
      <c r="AP23" s="94">
        <f t="shared" si="7"/>
        <v>1</v>
      </c>
      <c r="AQ23" s="95" t="b">
        <v>0</v>
      </c>
      <c r="AR23" s="90" t="b">
        <v>0</v>
      </c>
      <c r="AS23" s="90" t="b">
        <v>0</v>
      </c>
      <c r="AT23" s="90" t="b">
        <v>0</v>
      </c>
      <c r="AU23" s="90" t="b">
        <v>0</v>
      </c>
      <c r="AV23" s="90" t="b">
        <v>0</v>
      </c>
      <c r="AW23" s="90" t="b">
        <v>0</v>
      </c>
      <c r="AX23" s="91" t="b">
        <v>0</v>
      </c>
      <c r="AY23" s="92">
        <f t="shared" si="8"/>
        <v>0</v>
      </c>
      <c r="AZ23" s="93"/>
      <c r="BA23" s="94">
        <f t="shared" si="9"/>
        <v>0</v>
      </c>
      <c r="BB23" s="95" t="b">
        <v>0</v>
      </c>
      <c r="BC23" s="90" t="b">
        <v>0</v>
      </c>
      <c r="BD23" s="90" t="b">
        <v>0</v>
      </c>
      <c r="BE23" s="96" t="b">
        <v>0</v>
      </c>
      <c r="BF23" s="97">
        <f t="shared" si="10"/>
        <v>0</v>
      </c>
      <c r="BG23" s="98"/>
      <c r="BH23" s="99">
        <f t="shared" si="11"/>
        <v>0</v>
      </c>
      <c r="BI23" s="95" t="b">
        <v>0</v>
      </c>
      <c r="BJ23" s="90" t="b">
        <v>0</v>
      </c>
      <c r="BK23" s="90" t="b">
        <v>0</v>
      </c>
      <c r="BL23" s="90" t="b">
        <v>0</v>
      </c>
      <c r="BM23" s="90" t="b">
        <v>0</v>
      </c>
      <c r="BN23" s="90" t="b">
        <v>0</v>
      </c>
      <c r="BO23" s="90" t="b">
        <v>0</v>
      </c>
      <c r="BP23" s="90" t="b">
        <v>0</v>
      </c>
      <c r="BQ23" s="96" t="b">
        <v>0</v>
      </c>
      <c r="BR23" s="97">
        <f t="shared" si="12"/>
        <v>0</v>
      </c>
      <c r="BS23" s="98"/>
      <c r="BT23" s="97">
        <f t="shared" si="13"/>
        <v>0</v>
      </c>
      <c r="BU23" s="95" t="b">
        <v>0</v>
      </c>
      <c r="BV23" s="90" t="b">
        <v>0</v>
      </c>
      <c r="BW23" s="90" t="b">
        <v>0</v>
      </c>
      <c r="BX23" s="90" t="b">
        <v>0</v>
      </c>
      <c r="BY23" s="96" t="b">
        <v>0</v>
      </c>
      <c r="BZ23" s="97">
        <f t="shared" si="14"/>
        <v>0</v>
      </c>
      <c r="CA23" s="98"/>
      <c r="CB23" s="97">
        <f t="shared" si="15"/>
        <v>0</v>
      </c>
      <c r="CC23" s="95" t="b">
        <v>0</v>
      </c>
      <c r="CD23" s="90" t="b">
        <v>0</v>
      </c>
      <c r="CE23" s="90" t="b">
        <v>0</v>
      </c>
      <c r="CF23" s="90" t="b">
        <v>0</v>
      </c>
      <c r="CG23" s="90" t="b">
        <v>0</v>
      </c>
      <c r="CH23" s="90" t="b">
        <v>0</v>
      </c>
      <c r="CI23" s="90" t="b">
        <v>0</v>
      </c>
      <c r="CJ23" s="96" t="b">
        <v>0</v>
      </c>
      <c r="CK23" s="97">
        <f t="shared" si="16"/>
        <v>0</v>
      </c>
      <c r="CL23" s="98"/>
      <c r="CM23" s="97">
        <f t="shared" si="17"/>
        <v>0</v>
      </c>
      <c r="CN23" s="95" t="b">
        <v>0</v>
      </c>
      <c r="CO23" s="90" t="b">
        <v>0</v>
      </c>
      <c r="CP23" s="90" t="b">
        <v>0</v>
      </c>
      <c r="CQ23" s="96" t="b">
        <v>0</v>
      </c>
      <c r="CR23" s="97">
        <f t="shared" si="18"/>
        <v>0</v>
      </c>
      <c r="CS23" s="98"/>
      <c r="CT23" s="97">
        <f t="shared" si="19"/>
        <v>0</v>
      </c>
      <c r="CU23" s="98"/>
      <c r="CV23" s="98"/>
      <c r="CW23" s="98"/>
      <c r="CX23" s="98"/>
    </row>
    <row r="24" spans="1:102" ht="21" customHeight="1" x14ac:dyDescent="0.15">
      <c r="A24" s="102" t="s">
        <v>57</v>
      </c>
      <c r="B24" s="88" t="b">
        <v>1</v>
      </c>
      <c r="C24" s="89" t="b">
        <v>0</v>
      </c>
      <c r="D24" s="90" t="b">
        <v>1</v>
      </c>
      <c r="E24" s="90" t="b">
        <v>0</v>
      </c>
      <c r="F24" s="90" t="b">
        <v>0</v>
      </c>
      <c r="G24" s="90" t="b">
        <v>0</v>
      </c>
      <c r="H24" s="90" t="b">
        <v>0</v>
      </c>
      <c r="I24" s="91" t="b">
        <v>0</v>
      </c>
      <c r="J24" s="92">
        <f t="shared" si="0"/>
        <v>1</v>
      </c>
      <c r="K24" s="93"/>
      <c r="L24" s="94">
        <f t="shared" si="1"/>
        <v>1</v>
      </c>
      <c r="M24" s="95" t="b">
        <v>1</v>
      </c>
      <c r="N24" s="90" t="b">
        <v>0</v>
      </c>
      <c r="O24" s="90" t="b">
        <v>1</v>
      </c>
      <c r="P24" s="90" t="b">
        <v>0</v>
      </c>
      <c r="Q24" s="90" t="b">
        <v>1</v>
      </c>
      <c r="R24" s="90" t="b">
        <v>0</v>
      </c>
      <c r="S24" s="91" t="b">
        <v>0</v>
      </c>
      <c r="T24" s="92">
        <f t="shared" si="2"/>
        <v>3</v>
      </c>
      <c r="U24" s="93"/>
      <c r="V24" s="94">
        <f t="shared" si="3"/>
        <v>3</v>
      </c>
      <c r="W24" s="95" t="b">
        <v>0</v>
      </c>
      <c r="X24" s="90" t="b">
        <v>0</v>
      </c>
      <c r="Y24" s="90" t="b">
        <v>0</v>
      </c>
      <c r="Z24" s="90" t="b">
        <v>0</v>
      </c>
      <c r="AA24" s="90" t="b">
        <v>0</v>
      </c>
      <c r="AB24" s="90" t="b">
        <v>0</v>
      </c>
      <c r="AC24" s="90" t="b">
        <v>0</v>
      </c>
      <c r="AD24" s="91" t="b">
        <v>0</v>
      </c>
      <c r="AE24" s="92">
        <f t="shared" si="4"/>
        <v>0</v>
      </c>
      <c r="AF24" s="93"/>
      <c r="AG24" s="94">
        <f t="shared" si="5"/>
        <v>0</v>
      </c>
      <c r="AH24" s="95" t="b">
        <v>0</v>
      </c>
      <c r="AI24" s="90" t="b">
        <v>0</v>
      </c>
      <c r="AJ24" s="90" t="b">
        <v>0</v>
      </c>
      <c r="AK24" s="90" t="b">
        <v>0</v>
      </c>
      <c r="AL24" s="90" t="b">
        <v>0</v>
      </c>
      <c r="AM24" s="91" t="b">
        <v>0</v>
      </c>
      <c r="AN24" s="92">
        <f t="shared" si="6"/>
        <v>0</v>
      </c>
      <c r="AO24" s="93"/>
      <c r="AP24" s="94">
        <f t="shared" si="7"/>
        <v>0</v>
      </c>
      <c r="AQ24" s="95" t="b">
        <v>0</v>
      </c>
      <c r="AR24" s="90" t="b">
        <v>0</v>
      </c>
      <c r="AS24" s="90" t="b">
        <v>0</v>
      </c>
      <c r="AT24" s="90" t="b">
        <v>0</v>
      </c>
      <c r="AU24" s="90" t="b">
        <v>0</v>
      </c>
      <c r="AV24" s="90" t="b">
        <v>0</v>
      </c>
      <c r="AW24" s="90" t="b">
        <v>0</v>
      </c>
      <c r="AX24" s="91" t="b">
        <v>0</v>
      </c>
      <c r="AY24" s="92">
        <f t="shared" si="8"/>
        <v>0</v>
      </c>
      <c r="AZ24" s="93"/>
      <c r="BA24" s="94">
        <f t="shared" si="9"/>
        <v>0</v>
      </c>
      <c r="BB24" s="95" t="b">
        <v>0</v>
      </c>
      <c r="BC24" s="90" t="b">
        <v>0</v>
      </c>
      <c r="BD24" s="90" t="b">
        <v>0</v>
      </c>
      <c r="BE24" s="96" t="b">
        <v>0</v>
      </c>
      <c r="BF24" s="97">
        <f t="shared" si="10"/>
        <v>0</v>
      </c>
      <c r="BG24" s="98"/>
      <c r="BH24" s="99">
        <f t="shared" si="11"/>
        <v>0</v>
      </c>
      <c r="BI24" s="95" t="b">
        <v>0</v>
      </c>
      <c r="BJ24" s="90" t="b">
        <v>0</v>
      </c>
      <c r="BK24" s="90" t="b">
        <v>0</v>
      </c>
      <c r="BL24" s="90" t="b">
        <v>0</v>
      </c>
      <c r="BM24" s="90" t="b">
        <v>0</v>
      </c>
      <c r="BN24" s="90" t="b">
        <v>0</v>
      </c>
      <c r="BO24" s="90" t="b">
        <v>0</v>
      </c>
      <c r="BP24" s="90" t="b">
        <v>0</v>
      </c>
      <c r="BQ24" s="96" t="b">
        <v>0</v>
      </c>
      <c r="BR24" s="97">
        <f t="shared" si="12"/>
        <v>0</v>
      </c>
      <c r="BS24" s="98"/>
      <c r="BT24" s="97">
        <f t="shared" si="13"/>
        <v>0</v>
      </c>
      <c r="BU24" s="95" t="b">
        <v>0</v>
      </c>
      <c r="BV24" s="90" t="b">
        <v>0</v>
      </c>
      <c r="BW24" s="90" t="b">
        <v>0</v>
      </c>
      <c r="BX24" s="90" t="b">
        <v>0</v>
      </c>
      <c r="BY24" s="96" t="b">
        <v>0</v>
      </c>
      <c r="BZ24" s="97">
        <f t="shared" si="14"/>
        <v>0</v>
      </c>
      <c r="CA24" s="98"/>
      <c r="CB24" s="97">
        <f t="shared" si="15"/>
        <v>0</v>
      </c>
      <c r="CC24" s="95" t="b">
        <v>0</v>
      </c>
      <c r="CD24" s="90" t="b">
        <v>0</v>
      </c>
      <c r="CE24" s="90" t="b">
        <v>0</v>
      </c>
      <c r="CF24" s="90" t="b">
        <v>0</v>
      </c>
      <c r="CG24" s="90" t="b">
        <v>0</v>
      </c>
      <c r="CH24" s="90" t="b">
        <v>0</v>
      </c>
      <c r="CI24" s="90" t="b">
        <v>0</v>
      </c>
      <c r="CJ24" s="96" t="b">
        <v>0</v>
      </c>
      <c r="CK24" s="97">
        <f t="shared" si="16"/>
        <v>0</v>
      </c>
      <c r="CL24" s="98"/>
      <c r="CM24" s="97">
        <f t="shared" si="17"/>
        <v>0</v>
      </c>
      <c r="CN24" s="95" t="b">
        <v>0</v>
      </c>
      <c r="CO24" s="90" t="b">
        <v>0</v>
      </c>
      <c r="CP24" s="90" t="b">
        <v>0</v>
      </c>
      <c r="CQ24" s="96" t="b">
        <v>0</v>
      </c>
      <c r="CR24" s="97">
        <f t="shared" si="18"/>
        <v>0</v>
      </c>
      <c r="CS24" s="98"/>
      <c r="CT24" s="97">
        <f t="shared" si="19"/>
        <v>0</v>
      </c>
      <c r="CU24" s="98"/>
      <c r="CV24" s="98"/>
      <c r="CW24" s="98"/>
      <c r="CX24" s="98"/>
    </row>
    <row r="25" spans="1:102" ht="21" customHeight="1" x14ac:dyDescent="0.15">
      <c r="A25" s="101" t="s">
        <v>36</v>
      </c>
      <c r="B25" s="88" t="b">
        <v>1</v>
      </c>
      <c r="C25" s="89" t="b">
        <v>1</v>
      </c>
      <c r="D25" s="90" t="b">
        <v>0</v>
      </c>
      <c r="E25" s="90" t="b">
        <v>1</v>
      </c>
      <c r="F25" s="90" t="b">
        <v>0</v>
      </c>
      <c r="G25" s="90" t="b">
        <v>1</v>
      </c>
      <c r="H25" s="90" t="b">
        <v>0</v>
      </c>
      <c r="I25" s="91" t="b">
        <v>0</v>
      </c>
      <c r="J25" s="92">
        <f t="shared" si="0"/>
        <v>3</v>
      </c>
      <c r="K25" s="93"/>
      <c r="L25" s="94">
        <f t="shared" si="1"/>
        <v>3</v>
      </c>
      <c r="M25" s="95" t="b">
        <v>0</v>
      </c>
      <c r="N25" s="90" t="b">
        <v>1</v>
      </c>
      <c r="O25" s="90" t="b">
        <v>0</v>
      </c>
      <c r="P25" s="90" t="b">
        <v>1</v>
      </c>
      <c r="Q25" s="90" t="b">
        <v>0</v>
      </c>
      <c r="R25" s="90" t="b">
        <v>1</v>
      </c>
      <c r="S25" s="91" t="b">
        <v>0</v>
      </c>
      <c r="T25" s="92">
        <f t="shared" si="2"/>
        <v>3</v>
      </c>
      <c r="U25" s="93"/>
      <c r="V25" s="94">
        <f t="shared" si="3"/>
        <v>3</v>
      </c>
      <c r="W25" s="95" t="b">
        <v>1</v>
      </c>
      <c r="X25" s="90" t="b">
        <v>0</v>
      </c>
      <c r="Y25" s="90" t="b">
        <v>1</v>
      </c>
      <c r="Z25" s="90" t="b">
        <v>0</v>
      </c>
      <c r="AA25" s="90" t="b">
        <v>0</v>
      </c>
      <c r="AB25" s="90" t="b">
        <v>0</v>
      </c>
      <c r="AC25" s="90" t="b">
        <v>0</v>
      </c>
      <c r="AD25" s="91" t="b">
        <v>0</v>
      </c>
      <c r="AE25" s="92">
        <f t="shared" si="4"/>
        <v>2</v>
      </c>
      <c r="AF25" s="93"/>
      <c r="AG25" s="94">
        <f t="shared" si="5"/>
        <v>2</v>
      </c>
      <c r="AH25" s="95" t="b">
        <v>1</v>
      </c>
      <c r="AI25" s="90" t="b">
        <v>0</v>
      </c>
      <c r="AJ25" s="90" t="b">
        <v>0</v>
      </c>
      <c r="AK25" s="90" t="b">
        <v>0</v>
      </c>
      <c r="AL25" s="90" t="b">
        <v>0</v>
      </c>
      <c r="AM25" s="91" t="b">
        <v>0</v>
      </c>
      <c r="AN25" s="92">
        <f t="shared" si="6"/>
        <v>1</v>
      </c>
      <c r="AO25" s="93"/>
      <c r="AP25" s="94">
        <f t="shared" si="7"/>
        <v>1</v>
      </c>
      <c r="AQ25" s="95" t="b">
        <v>0</v>
      </c>
      <c r="AR25" s="90" t="b">
        <v>0</v>
      </c>
      <c r="AS25" s="90" t="b">
        <v>0</v>
      </c>
      <c r="AT25" s="90" t="b">
        <v>0</v>
      </c>
      <c r="AU25" s="90" t="b">
        <v>0</v>
      </c>
      <c r="AV25" s="90" t="b">
        <v>0</v>
      </c>
      <c r="AW25" s="90" t="b">
        <v>0</v>
      </c>
      <c r="AX25" s="91" t="b">
        <v>0</v>
      </c>
      <c r="AY25" s="92">
        <f t="shared" si="8"/>
        <v>0</v>
      </c>
      <c r="AZ25" s="93"/>
      <c r="BA25" s="94">
        <f t="shared" si="9"/>
        <v>0</v>
      </c>
      <c r="BB25" s="95" t="b">
        <v>0</v>
      </c>
      <c r="BC25" s="90" t="b">
        <v>0</v>
      </c>
      <c r="BD25" s="90" t="b">
        <v>0</v>
      </c>
      <c r="BE25" s="96" t="b">
        <v>0</v>
      </c>
      <c r="BF25" s="97">
        <f t="shared" si="10"/>
        <v>0</v>
      </c>
      <c r="BG25" s="98"/>
      <c r="BH25" s="99">
        <f t="shared" si="11"/>
        <v>0</v>
      </c>
      <c r="BI25" s="95" t="b">
        <v>0</v>
      </c>
      <c r="BJ25" s="90" t="b">
        <v>0</v>
      </c>
      <c r="BK25" s="90" t="b">
        <v>0</v>
      </c>
      <c r="BL25" s="90" t="b">
        <v>0</v>
      </c>
      <c r="BM25" s="90" t="b">
        <v>0</v>
      </c>
      <c r="BN25" s="90" t="b">
        <v>0</v>
      </c>
      <c r="BO25" s="90" t="b">
        <v>0</v>
      </c>
      <c r="BP25" s="90" t="b">
        <v>0</v>
      </c>
      <c r="BQ25" s="96" t="b">
        <v>0</v>
      </c>
      <c r="BR25" s="97">
        <f t="shared" si="12"/>
        <v>0</v>
      </c>
      <c r="BS25" s="98"/>
      <c r="BT25" s="97">
        <f t="shared" si="13"/>
        <v>0</v>
      </c>
      <c r="BU25" s="95" t="b">
        <v>0</v>
      </c>
      <c r="BV25" s="90" t="b">
        <v>0</v>
      </c>
      <c r="BW25" s="90" t="b">
        <v>0</v>
      </c>
      <c r="BX25" s="90" t="b">
        <v>0</v>
      </c>
      <c r="BY25" s="96" t="b">
        <v>0</v>
      </c>
      <c r="BZ25" s="97">
        <f t="shared" si="14"/>
        <v>0</v>
      </c>
      <c r="CA25" s="98"/>
      <c r="CB25" s="97">
        <f t="shared" si="15"/>
        <v>0</v>
      </c>
      <c r="CC25" s="95" t="b">
        <v>0</v>
      </c>
      <c r="CD25" s="90" t="b">
        <v>0</v>
      </c>
      <c r="CE25" s="90" t="b">
        <v>0</v>
      </c>
      <c r="CF25" s="90" t="b">
        <v>0</v>
      </c>
      <c r="CG25" s="90" t="b">
        <v>0</v>
      </c>
      <c r="CH25" s="90" t="b">
        <v>0</v>
      </c>
      <c r="CI25" s="90" t="b">
        <v>0</v>
      </c>
      <c r="CJ25" s="96" t="b">
        <v>0</v>
      </c>
      <c r="CK25" s="97">
        <f t="shared" si="16"/>
        <v>0</v>
      </c>
      <c r="CL25" s="98"/>
      <c r="CM25" s="97">
        <f t="shared" si="17"/>
        <v>0</v>
      </c>
      <c r="CN25" s="95" t="b">
        <v>0</v>
      </c>
      <c r="CO25" s="90" t="b">
        <v>0</v>
      </c>
      <c r="CP25" s="90" t="b">
        <v>0</v>
      </c>
      <c r="CQ25" s="96" t="b">
        <v>0</v>
      </c>
      <c r="CR25" s="97">
        <f t="shared" si="18"/>
        <v>0</v>
      </c>
      <c r="CS25" s="98"/>
      <c r="CT25" s="97">
        <f t="shared" si="19"/>
        <v>0</v>
      </c>
      <c r="CU25" s="98"/>
      <c r="CV25" s="98"/>
      <c r="CW25" s="98"/>
      <c r="CX25" s="98"/>
    </row>
    <row r="26" spans="1:102" ht="21" customHeight="1" x14ac:dyDescent="0.15">
      <c r="A26" s="87" t="s">
        <v>47</v>
      </c>
      <c r="B26" s="88" t="b">
        <v>1</v>
      </c>
      <c r="C26" s="89" t="b">
        <v>0</v>
      </c>
      <c r="D26" s="90" t="b">
        <v>1</v>
      </c>
      <c r="E26" s="90" t="b">
        <v>0</v>
      </c>
      <c r="F26" s="90" t="b">
        <v>1</v>
      </c>
      <c r="G26" s="90" t="b">
        <v>0</v>
      </c>
      <c r="H26" s="90" t="b">
        <v>0</v>
      </c>
      <c r="I26" s="91" t="b">
        <v>0</v>
      </c>
      <c r="J26" s="92">
        <f t="shared" si="0"/>
        <v>2</v>
      </c>
      <c r="K26" s="93"/>
      <c r="L26" s="94">
        <f t="shared" si="1"/>
        <v>2</v>
      </c>
      <c r="M26" s="95" t="b">
        <v>1</v>
      </c>
      <c r="N26" s="90" t="b">
        <v>0</v>
      </c>
      <c r="O26" s="90" t="b">
        <v>1</v>
      </c>
      <c r="P26" s="90" t="b">
        <v>0</v>
      </c>
      <c r="Q26" s="90" t="b">
        <v>1</v>
      </c>
      <c r="R26" s="90" t="b">
        <v>0</v>
      </c>
      <c r="S26" s="91" t="b">
        <v>1</v>
      </c>
      <c r="T26" s="92">
        <f t="shared" si="2"/>
        <v>4</v>
      </c>
      <c r="U26" s="93"/>
      <c r="V26" s="94">
        <f t="shared" si="3"/>
        <v>4</v>
      </c>
      <c r="W26" s="95" t="b">
        <v>0</v>
      </c>
      <c r="X26" s="90" t="b">
        <v>0</v>
      </c>
      <c r="Y26" s="90" t="b">
        <v>0</v>
      </c>
      <c r="Z26" s="90" t="b">
        <v>0</v>
      </c>
      <c r="AA26" s="90" t="b">
        <v>1</v>
      </c>
      <c r="AB26" s="90" t="b">
        <v>0</v>
      </c>
      <c r="AC26" s="90" t="b">
        <v>0</v>
      </c>
      <c r="AD26" s="91" t="b">
        <v>0</v>
      </c>
      <c r="AE26" s="92">
        <f t="shared" si="4"/>
        <v>1</v>
      </c>
      <c r="AF26" s="93"/>
      <c r="AG26" s="94">
        <f t="shared" si="5"/>
        <v>1</v>
      </c>
      <c r="AH26" s="95" t="b">
        <v>0</v>
      </c>
      <c r="AI26" s="90" t="b">
        <v>1</v>
      </c>
      <c r="AJ26" s="90" t="b">
        <v>0</v>
      </c>
      <c r="AK26" s="90" t="b">
        <v>0</v>
      </c>
      <c r="AL26" s="90" t="b">
        <v>0</v>
      </c>
      <c r="AM26" s="91" t="b">
        <v>0</v>
      </c>
      <c r="AN26" s="92">
        <f t="shared" si="6"/>
        <v>1</v>
      </c>
      <c r="AO26" s="93"/>
      <c r="AP26" s="94">
        <f t="shared" si="7"/>
        <v>1</v>
      </c>
      <c r="AQ26" s="95" t="b">
        <v>0</v>
      </c>
      <c r="AR26" s="90" t="b">
        <v>0</v>
      </c>
      <c r="AS26" s="90" t="b">
        <v>0</v>
      </c>
      <c r="AT26" s="90" t="b">
        <v>0</v>
      </c>
      <c r="AU26" s="90" t="b">
        <v>0</v>
      </c>
      <c r="AV26" s="90" t="b">
        <v>0</v>
      </c>
      <c r="AW26" s="90" t="b">
        <v>0</v>
      </c>
      <c r="AX26" s="91" t="b">
        <v>0</v>
      </c>
      <c r="AY26" s="92">
        <f t="shared" si="8"/>
        <v>0</v>
      </c>
      <c r="AZ26" s="93"/>
      <c r="BA26" s="94">
        <f t="shared" si="9"/>
        <v>0</v>
      </c>
      <c r="BB26" s="95" t="b">
        <v>0</v>
      </c>
      <c r="BC26" s="90" t="b">
        <v>0</v>
      </c>
      <c r="BD26" s="90" t="b">
        <v>0</v>
      </c>
      <c r="BE26" s="96" t="b">
        <v>0</v>
      </c>
      <c r="BF26" s="97">
        <f t="shared" si="10"/>
        <v>0</v>
      </c>
      <c r="BG26" s="98"/>
      <c r="BH26" s="99">
        <f t="shared" si="11"/>
        <v>0</v>
      </c>
      <c r="BI26" s="97" t="b">
        <v>0</v>
      </c>
      <c r="BJ26" s="95" t="b">
        <v>0</v>
      </c>
      <c r="BK26" s="96" t="b">
        <v>0</v>
      </c>
      <c r="BL26" s="95" t="b">
        <v>0</v>
      </c>
      <c r="BM26" s="90" t="b">
        <v>0</v>
      </c>
      <c r="BN26" s="90" t="b">
        <v>0</v>
      </c>
      <c r="BO26" s="90" t="b">
        <v>0</v>
      </c>
      <c r="BP26" s="90" t="b">
        <v>0</v>
      </c>
      <c r="BQ26" s="96" t="b">
        <v>0</v>
      </c>
      <c r="BR26" s="97">
        <f t="shared" si="12"/>
        <v>0</v>
      </c>
      <c r="BS26" s="98"/>
      <c r="BT26" s="97">
        <f t="shared" si="13"/>
        <v>0</v>
      </c>
      <c r="BU26" s="95" t="b">
        <v>0</v>
      </c>
      <c r="BV26" s="90" t="b">
        <v>0</v>
      </c>
      <c r="BW26" s="90" t="b">
        <v>0</v>
      </c>
      <c r="BX26" s="90" t="b">
        <v>0</v>
      </c>
      <c r="BY26" s="96" t="b">
        <v>0</v>
      </c>
      <c r="BZ26" s="97">
        <f t="shared" si="14"/>
        <v>0</v>
      </c>
      <c r="CA26" s="98"/>
      <c r="CB26" s="97">
        <f t="shared" si="15"/>
        <v>0</v>
      </c>
      <c r="CC26" s="95" t="b">
        <v>0</v>
      </c>
      <c r="CD26" s="90" t="b">
        <v>0</v>
      </c>
      <c r="CE26" s="90" t="b">
        <v>0</v>
      </c>
      <c r="CF26" s="90" t="b">
        <v>0</v>
      </c>
      <c r="CG26" s="90" t="b">
        <v>0</v>
      </c>
      <c r="CH26" s="90" t="b">
        <v>0</v>
      </c>
      <c r="CI26" s="90" t="b">
        <v>0</v>
      </c>
      <c r="CJ26" s="96" t="b">
        <v>0</v>
      </c>
      <c r="CK26" s="97">
        <f t="shared" si="16"/>
        <v>0</v>
      </c>
      <c r="CL26" s="98"/>
      <c r="CM26" s="97">
        <f t="shared" si="17"/>
        <v>0</v>
      </c>
      <c r="CN26" s="95" t="b">
        <v>0</v>
      </c>
      <c r="CO26" s="90" t="b">
        <v>0</v>
      </c>
      <c r="CP26" s="90" t="b">
        <v>0</v>
      </c>
      <c r="CQ26" s="96" t="b">
        <v>0</v>
      </c>
      <c r="CR26" s="97">
        <f t="shared" si="18"/>
        <v>0</v>
      </c>
      <c r="CS26" s="98"/>
      <c r="CT26" s="97">
        <f t="shared" si="19"/>
        <v>0</v>
      </c>
      <c r="CU26" s="98"/>
      <c r="CV26" s="98"/>
      <c r="CW26" s="98"/>
      <c r="CX26" s="98"/>
    </row>
    <row r="27" spans="1:102" ht="21" customHeight="1" x14ac:dyDescent="0.15">
      <c r="A27" s="102" t="s">
        <v>26</v>
      </c>
      <c r="B27" s="88" t="b">
        <v>1</v>
      </c>
      <c r="C27" s="89" t="b">
        <v>0</v>
      </c>
      <c r="D27" s="90" t="b">
        <v>1</v>
      </c>
      <c r="E27" s="90" t="b">
        <v>0</v>
      </c>
      <c r="F27" s="90" t="b">
        <v>1</v>
      </c>
      <c r="G27" s="90" t="b">
        <v>0</v>
      </c>
      <c r="H27" s="90" t="b">
        <v>0</v>
      </c>
      <c r="I27" s="91" t="b">
        <v>0</v>
      </c>
      <c r="J27" s="92">
        <f t="shared" si="0"/>
        <v>2</v>
      </c>
      <c r="K27" s="93"/>
      <c r="L27" s="94">
        <f t="shared" si="1"/>
        <v>2</v>
      </c>
      <c r="M27" s="95" t="b">
        <v>1</v>
      </c>
      <c r="N27" s="90" t="b">
        <v>0</v>
      </c>
      <c r="O27" s="90" t="b">
        <v>1</v>
      </c>
      <c r="P27" s="90" t="b">
        <v>0</v>
      </c>
      <c r="Q27" s="90" t="b">
        <v>1</v>
      </c>
      <c r="R27" s="90" t="b">
        <v>0</v>
      </c>
      <c r="S27" s="91" t="b">
        <v>1</v>
      </c>
      <c r="T27" s="92">
        <f t="shared" si="2"/>
        <v>4</v>
      </c>
      <c r="U27" s="93"/>
      <c r="V27" s="94">
        <f t="shared" si="3"/>
        <v>4</v>
      </c>
      <c r="W27" s="95" t="b">
        <v>0</v>
      </c>
      <c r="X27" s="90" t="b">
        <v>1</v>
      </c>
      <c r="Y27" s="90" t="b">
        <v>0</v>
      </c>
      <c r="Z27" s="90" t="b">
        <v>1</v>
      </c>
      <c r="AA27" s="90" t="b">
        <v>1</v>
      </c>
      <c r="AB27" s="90" t="b">
        <v>0</v>
      </c>
      <c r="AC27" s="90" t="b">
        <v>0</v>
      </c>
      <c r="AD27" s="91" t="b">
        <v>0</v>
      </c>
      <c r="AE27" s="92">
        <f t="shared" si="4"/>
        <v>3</v>
      </c>
      <c r="AF27" s="93"/>
      <c r="AG27" s="94">
        <f t="shared" si="5"/>
        <v>3</v>
      </c>
      <c r="AH27" s="95" t="b">
        <v>0</v>
      </c>
      <c r="AI27" s="90" t="b">
        <v>1</v>
      </c>
      <c r="AJ27" s="90" t="b">
        <v>0</v>
      </c>
      <c r="AK27" s="90" t="b">
        <v>0</v>
      </c>
      <c r="AL27" s="90" t="b">
        <v>0</v>
      </c>
      <c r="AM27" s="91" t="b">
        <v>0</v>
      </c>
      <c r="AN27" s="92">
        <f t="shared" si="6"/>
        <v>1</v>
      </c>
      <c r="AO27" s="93"/>
      <c r="AP27" s="94">
        <f t="shared" si="7"/>
        <v>1</v>
      </c>
      <c r="AQ27" s="95" t="b">
        <v>0</v>
      </c>
      <c r="AR27" s="90" t="b">
        <v>0</v>
      </c>
      <c r="AS27" s="90" t="b">
        <v>0</v>
      </c>
      <c r="AT27" s="90" t="b">
        <v>0</v>
      </c>
      <c r="AU27" s="90" t="b">
        <v>0</v>
      </c>
      <c r="AV27" s="90" t="b">
        <v>0</v>
      </c>
      <c r="AW27" s="90" t="b">
        <v>0</v>
      </c>
      <c r="AX27" s="91" t="b">
        <v>0</v>
      </c>
      <c r="AY27" s="92">
        <f t="shared" si="8"/>
        <v>0</v>
      </c>
      <c r="AZ27" s="93"/>
      <c r="BA27" s="94">
        <f t="shared" si="9"/>
        <v>0</v>
      </c>
      <c r="BB27" s="95" t="b">
        <v>0</v>
      </c>
      <c r="BC27" s="90" t="b">
        <v>0</v>
      </c>
      <c r="BD27" s="90" t="b">
        <v>0</v>
      </c>
      <c r="BE27" s="96" t="b">
        <v>0</v>
      </c>
      <c r="BF27" s="97">
        <f t="shared" si="10"/>
        <v>0</v>
      </c>
      <c r="BG27" s="98"/>
      <c r="BH27" s="99">
        <f t="shared" si="11"/>
        <v>0</v>
      </c>
      <c r="BI27" s="97" t="b">
        <v>0</v>
      </c>
      <c r="BJ27" s="95" t="b">
        <v>0</v>
      </c>
      <c r="BK27" s="96" t="b">
        <v>0</v>
      </c>
      <c r="BL27" s="95" t="b">
        <v>0</v>
      </c>
      <c r="BM27" s="90" t="b">
        <v>0</v>
      </c>
      <c r="BN27" s="90" t="b">
        <v>0</v>
      </c>
      <c r="BO27" s="90" t="b">
        <v>0</v>
      </c>
      <c r="BP27" s="90" t="b">
        <v>0</v>
      </c>
      <c r="BQ27" s="96" t="b">
        <v>0</v>
      </c>
      <c r="BR27" s="97">
        <f t="shared" si="12"/>
        <v>0</v>
      </c>
      <c r="BS27" s="98"/>
      <c r="BT27" s="97">
        <f t="shared" si="13"/>
        <v>0</v>
      </c>
      <c r="BU27" s="95" t="b">
        <v>0</v>
      </c>
      <c r="BV27" s="90" t="b">
        <v>0</v>
      </c>
      <c r="BW27" s="90" t="b">
        <v>0</v>
      </c>
      <c r="BX27" s="90" t="b">
        <v>0</v>
      </c>
      <c r="BY27" s="96" t="b">
        <v>0</v>
      </c>
      <c r="BZ27" s="97">
        <f t="shared" si="14"/>
        <v>0</v>
      </c>
      <c r="CA27" s="98"/>
      <c r="CB27" s="97">
        <f t="shared" si="15"/>
        <v>0</v>
      </c>
      <c r="CC27" s="95" t="b">
        <v>0</v>
      </c>
      <c r="CD27" s="90" t="b">
        <v>0</v>
      </c>
      <c r="CE27" s="90" t="b">
        <v>0</v>
      </c>
      <c r="CF27" s="90" t="b">
        <v>0</v>
      </c>
      <c r="CG27" s="90" t="b">
        <v>0</v>
      </c>
      <c r="CH27" s="90" t="b">
        <v>0</v>
      </c>
      <c r="CI27" s="90" t="b">
        <v>0</v>
      </c>
      <c r="CJ27" s="96" t="b">
        <v>0</v>
      </c>
      <c r="CK27" s="97">
        <f t="shared" si="16"/>
        <v>0</v>
      </c>
      <c r="CL27" s="98"/>
      <c r="CM27" s="97">
        <f t="shared" si="17"/>
        <v>0</v>
      </c>
      <c r="CN27" s="95" t="b">
        <v>0</v>
      </c>
      <c r="CO27" s="90" t="b">
        <v>0</v>
      </c>
      <c r="CP27" s="90" t="b">
        <v>0</v>
      </c>
      <c r="CQ27" s="96" t="b">
        <v>0</v>
      </c>
      <c r="CR27" s="97">
        <f t="shared" si="18"/>
        <v>0</v>
      </c>
      <c r="CS27" s="98"/>
      <c r="CT27" s="97">
        <f t="shared" si="19"/>
        <v>0</v>
      </c>
      <c r="CU27" s="98"/>
      <c r="CV27" s="98"/>
      <c r="CW27" s="98"/>
      <c r="CX27" s="98"/>
    </row>
    <row r="28" spans="1:102" ht="21" customHeight="1" x14ac:dyDescent="0.15">
      <c r="A28" s="87" t="s">
        <v>41</v>
      </c>
      <c r="B28" s="88" t="b">
        <v>1</v>
      </c>
      <c r="C28" s="89" t="b">
        <v>0</v>
      </c>
      <c r="D28" s="90" t="b">
        <v>1</v>
      </c>
      <c r="E28" s="90" t="b">
        <v>0</v>
      </c>
      <c r="F28" s="90" t="b">
        <v>1</v>
      </c>
      <c r="G28" s="90" t="b">
        <v>0</v>
      </c>
      <c r="H28" s="90" t="b">
        <v>0</v>
      </c>
      <c r="I28" s="91" t="b">
        <v>0</v>
      </c>
      <c r="J28" s="92">
        <f t="shared" si="0"/>
        <v>2</v>
      </c>
      <c r="K28" s="93"/>
      <c r="L28" s="94">
        <f t="shared" si="1"/>
        <v>2</v>
      </c>
      <c r="M28" s="95" t="b">
        <v>1</v>
      </c>
      <c r="N28" s="90" t="b">
        <v>0</v>
      </c>
      <c r="O28" s="90" t="b">
        <v>0</v>
      </c>
      <c r="P28" s="90" t="b">
        <v>0</v>
      </c>
      <c r="Q28" s="90" t="b">
        <v>1</v>
      </c>
      <c r="R28" s="90" t="b">
        <v>0</v>
      </c>
      <c r="S28" s="91" t="b">
        <v>1</v>
      </c>
      <c r="T28" s="92">
        <f t="shared" si="2"/>
        <v>3</v>
      </c>
      <c r="U28" s="93"/>
      <c r="V28" s="94">
        <f t="shared" si="3"/>
        <v>3</v>
      </c>
      <c r="W28" s="95" t="b">
        <v>0</v>
      </c>
      <c r="X28" s="90" t="b">
        <v>1</v>
      </c>
      <c r="Y28" s="90" t="b">
        <v>0</v>
      </c>
      <c r="Z28" s="90" t="b">
        <v>1</v>
      </c>
      <c r="AA28" s="90" t="b">
        <v>1</v>
      </c>
      <c r="AB28" s="90" t="b">
        <v>0</v>
      </c>
      <c r="AC28" s="90" t="b">
        <v>0</v>
      </c>
      <c r="AD28" s="91" t="b">
        <v>0</v>
      </c>
      <c r="AE28" s="92">
        <f t="shared" si="4"/>
        <v>3</v>
      </c>
      <c r="AF28" s="93"/>
      <c r="AG28" s="94">
        <f t="shared" si="5"/>
        <v>3</v>
      </c>
      <c r="AH28" s="95" t="b">
        <v>0</v>
      </c>
      <c r="AI28" s="90" t="b">
        <v>1</v>
      </c>
      <c r="AJ28" s="90" t="b">
        <v>0</v>
      </c>
      <c r="AK28" s="90" t="b">
        <v>0</v>
      </c>
      <c r="AL28" s="90" t="b">
        <v>0</v>
      </c>
      <c r="AM28" s="91" t="b">
        <v>0</v>
      </c>
      <c r="AN28" s="92">
        <f t="shared" si="6"/>
        <v>1</v>
      </c>
      <c r="AO28" s="93"/>
      <c r="AP28" s="94">
        <f t="shared" si="7"/>
        <v>1</v>
      </c>
      <c r="AQ28" s="95" t="b">
        <v>0</v>
      </c>
      <c r="AR28" s="90" t="b">
        <v>0</v>
      </c>
      <c r="AS28" s="90" t="b">
        <v>0</v>
      </c>
      <c r="AT28" s="90" t="b">
        <v>0</v>
      </c>
      <c r="AU28" s="90" t="b">
        <v>0</v>
      </c>
      <c r="AV28" s="90" t="b">
        <v>0</v>
      </c>
      <c r="AW28" s="90" t="b">
        <v>0</v>
      </c>
      <c r="AX28" s="91" t="b">
        <v>0</v>
      </c>
      <c r="AY28" s="92">
        <f t="shared" si="8"/>
        <v>0</v>
      </c>
      <c r="AZ28" s="93"/>
      <c r="BA28" s="94">
        <f t="shared" si="9"/>
        <v>0</v>
      </c>
      <c r="BB28" s="95" t="b">
        <v>0</v>
      </c>
      <c r="BC28" s="90" t="b">
        <v>0</v>
      </c>
      <c r="BD28" s="90" t="b">
        <v>0</v>
      </c>
      <c r="BE28" s="96" t="b">
        <v>0</v>
      </c>
      <c r="BF28" s="97">
        <f t="shared" si="10"/>
        <v>0</v>
      </c>
      <c r="BG28" s="98"/>
      <c r="BH28" s="99">
        <f t="shared" si="11"/>
        <v>0</v>
      </c>
      <c r="BI28" s="97" t="b">
        <v>0</v>
      </c>
      <c r="BJ28" s="95" t="b">
        <v>0</v>
      </c>
      <c r="BK28" s="96" t="b">
        <v>0</v>
      </c>
      <c r="BL28" s="95" t="b">
        <v>0</v>
      </c>
      <c r="BM28" s="90" t="b">
        <v>0</v>
      </c>
      <c r="BN28" s="90" t="b">
        <v>0</v>
      </c>
      <c r="BO28" s="90" t="b">
        <v>0</v>
      </c>
      <c r="BP28" s="90" t="b">
        <v>0</v>
      </c>
      <c r="BQ28" s="96" t="b">
        <v>0</v>
      </c>
      <c r="BR28" s="97">
        <f t="shared" si="12"/>
        <v>0</v>
      </c>
      <c r="BS28" s="98"/>
      <c r="BT28" s="97">
        <f t="shared" si="13"/>
        <v>0</v>
      </c>
      <c r="BU28" s="95" t="b">
        <v>0</v>
      </c>
      <c r="BV28" s="90" t="b">
        <v>0</v>
      </c>
      <c r="BW28" s="90" t="b">
        <v>0</v>
      </c>
      <c r="BX28" s="90" t="b">
        <v>0</v>
      </c>
      <c r="BY28" s="96" t="b">
        <v>0</v>
      </c>
      <c r="BZ28" s="97">
        <f t="shared" si="14"/>
        <v>0</v>
      </c>
      <c r="CA28" s="98"/>
      <c r="CB28" s="97">
        <f t="shared" si="15"/>
        <v>0</v>
      </c>
      <c r="CC28" s="95" t="b">
        <v>0</v>
      </c>
      <c r="CD28" s="90" t="b">
        <v>0</v>
      </c>
      <c r="CE28" s="90" t="b">
        <v>0</v>
      </c>
      <c r="CF28" s="90" t="b">
        <v>0</v>
      </c>
      <c r="CG28" s="90" t="b">
        <v>0</v>
      </c>
      <c r="CH28" s="90" t="b">
        <v>0</v>
      </c>
      <c r="CI28" s="90" t="b">
        <v>0</v>
      </c>
      <c r="CJ28" s="96" t="b">
        <v>0</v>
      </c>
      <c r="CK28" s="97">
        <f t="shared" si="16"/>
        <v>0</v>
      </c>
      <c r="CL28" s="98"/>
      <c r="CM28" s="97">
        <f t="shared" si="17"/>
        <v>0</v>
      </c>
      <c r="CN28" s="95" t="b">
        <v>0</v>
      </c>
      <c r="CO28" s="90" t="b">
        <v>0</v>
      </c>
      <c r="CP28" s="90" t="b">
        <v>0</v>
      </c>
      <c r="CQ28" s="96" t="b">
        <v>0</v>
      </c>
      <c r="CR28" s="97">
        <f t="shared" si="18"/>
        <v>0</v>
      </c>
      <c r="CS28" s="98"/>
      <c r="CT28" s="97">
        <f t="shared" si="19"/>
        <v>0</v>
      </c>
      <c r="CU28" s="98"/>
      <c r="CV28" s="98"/>
      <c r="CW28" s="98"/>
      <c r="CX28" s="98"/>
    </row>
    <row r="29" spans="1:102" ht="21" customHeight="1" x14ac:dyDescent="0.15">
      <c r="A29" s="101" t="s">
        <v>60</v>
      </c>
      <c r="B29" s="88" t="b">
        <v>1</v>
      </c>
      <c r="C29" s="89" t="b">
        <v>0</v>
      </c>
      <c r="D29" s="90" t="b">
        <v>0</v>
      </c>
      <c r="E29" s="90" t="b">
        <v>0</v>
      </c>
      <c r="F29" s="90" t="b">
        <v>0</v>
      </c>
      <c r="G29" s="90" t="b">
        <v>0</v>
      </c>
      <c r="H29" s="90" t="b">
        <v>0</v>
      </c>
      <c r="I29" s="91" t="b">
        <v>0</v>
      </c>
      <c r="J29" s="92">
        <f t="shared" si="0"/>
        <v>0</v>
      </c>
      <c r="K29" s="93"/>
      <c r="L29" s="94">
        <f t="shared" si="1"/>
        <v>0</v>
      </c>
      <c r="M29" s="95" t="b">
        <v>0</v>
      </c>
      <c r="N29" s="90" t="b">
        <v>0</v>
      </c>
      <c r="O29" s="90" t="b">
        <v>0</v>
      </c>
      <c r="P29" s="90" t="b">
        <v>0</v>
      </c>
      <c r="Q29" s="90" t="b">
        <v>0</v>
      </c>
      <c r="R29" s="90" t="b">
        <v>0</v>
      </c>
      <c r="S29" s="91" t="b">
        <v>0</v>
      </c>
      <c r="T29" s="92">
        <f t="shared" si="2"/>
        <v>0</v>
      </c>
      <c r="U29" s="93"/>
      <c r="V29" s="94">
        <f t="shared" si="3"/>
        <v>0</v>
      </c>
      <c r="W29" s="95" t="b">
        <v>1</v>
      </c>
      <c r="X29" s="90" t="b">
        <v>0</v>
      </c>
      <c r="Y29" s="90" t="b">
        <v>1</v>
      </c>
      <c r="Z29" s="90" t="b">
        <v>0</v>
      </c>
      <c r="AA29" s="90" t="b">
        <v>1</v>
      </c>
      <c r="AB29" s="90" t="b">
        <v>0</v>
      </c>
      <c r="AC29" s="90" t="b">
        <v>0</v>
      </c>
      <c r="AD29" s="91" t="b">
        <v>0</v>
      </c>
      <c r="AE29" s="92">
        <f t="shared" si="4"/>
        <v>3</v>
      </c>
      <c r="AF29" s="93"/>
      <c r="AG29" s="94">
        <f t="shared" si="5"/>
        <v>3</v>
      </c>
      <c r="AH29" s="95" t="b">
        <v>1</v>
      </c>
      <c r="AI29" s="90" t="b">
        <v>0</v>
      </c>
      <c r="AJ29" s="90" t="b">
        <v>0</v>
      </c>
      <c r="AK29" s="90" t="b">
        <v>0</v>
      </c>
      <c r="AL29" s="90" t="b">
        <v>0</v>
      </c>
      <c r="AM29" s="91" t="b">
        <v>0</v>
      </c>
      <c r="AN29" s="92">
        <f t="shared" si="6"/>
        <v>1</v>
      </c>
      <c r="AO29" s="93"/>
      <c r="AP29" s="94">
        <f t="shared" si="7"/>
        <v>1</v>
      </c>
      <c r="AQ29" s="95" t="b">
        <v>0</v>
      </c>
      <c r="AR29" s="90" t="b">
        <v>0</v>
      </c>
      <c r="AS29" s="90" t="b">
        <v>0</v>
      </c>
      <c r="AT29" s="90" t="b">
        <v>0</v>
      </c>
      <c r="AU29" s="90" t="b">
        <v>0</v>
      </c>
      <c r="AV29" s="90" t="b">
        <v>0</v>
      </c>
      <c r="AW29" s="90" t="b">
        <v>0</v>
      </c>
      <c r="AX29" s="91" t="b">
        <v>0</v>
      </c>
      <c r="AY29" s="92">
        <f t="shared" si="8"/>
        <v>0</v>
      </c>
      <c r="AZ29" s="93"/>
      <c r="BA29" s="94">
        <f t="shared" si="9"/>
        <v>0</v>
      </c>
      <c r="BB29" s="95" t="b">
        <v>0</v>
      </c>
      <c r="BC29" s="90" t="b">
        <v>0</v>
      </c>
      <c r="BD29" s="90" t="b">
        <v>0</v>
      </c>
      <c r="BE29" s="96" t="b">
        <v>0</v>
      </c>
      <c r="BF29" s="97">
        <f t="shared" si="10"/>
        <v>0</v>
      </c>
      <c r="BG29" s="98"/>
      <c r="BH29" s="99">
        <f t="shared" si="11"/>
        <v>0</v>
      </c>
      <c r="BI29" s="95" t="b">
        <v>0</v>
      </c>
      <c r="BJ29" s="90" t="b">
        <v>0</v>
      </c>
      <c r="BK29" s="90" t="b">
        <v>0</v>
      </c>
      <c r="BL29" s="90" t="b">
        <v>0</v>
      </c>
      <c r="BM29" s="90" t="b">
        <v>0</v>
      </c>
      <c r="BN29" s="90" t="b">
        <v>0</v>
      </c>
      <c r="BO29" s="90" t="b">
        <v>0</v>
      </c>
      <c r="BP29" s="90" t="b">
        <v>0</v>
      </c>
      <c r="BQ29" s="96" t="b">
        <v>0</v>
      </c>
      <c r="BR29" s="97">
        <f t="shared" si="12"/>
        <v>0</v>
      </c>
      <c r="BS29" s="98"/>
      <c r="BT29" s="97">
        <f t="shared" si="13"/>
        <v>0</v>
      </c>
      <c r="BU29" s="95" t="b">
        <v>0</v>
      </c>
      <c r="BV29" s="90" t="b">
        <v>0</v>
      </c>
      <c r="BW29" s="90" t="b">
        <v>0</v>
      </c>
      <c r="BX29" s="90" t="b">
        <v>0</v>
      </c>
      <c r="BY29" s="96" t="b">
        <v>0</v>
      </c>
      <c r="BZ29" s="97">
        <f t="shared" si="14"/>
        <v>0</v>
      </c>
      <c r="CA29" s="98"/>
      <c r="CB29" s="97">
        <f t="shared" si="15"/>
        <v>0</v>
      </c>
      <c r="CC29" s="95" t="b">
        <v>0</v>
      </c>
      <c r="CD29" s="90" t="b">
        <v>0</v>
      </c>
      <c r="CE29" s="90" t="b">
        <v>0</v>
      </c>
      <c r="CF29" s="90" t="b">
        <v>0</v>
      </c>
      <c r="CG29" s="90" t="b">
        <v>0</v>
      </c>
      <c r="CH29" s="90" t="b">
        <v>0</v>
      </c>
      <c r="CI29" s="90" t="b">
        <v>0</v>
      </c>
      <c r="CJ29" s="96" t="b">
        <v>0</v>
      </c>
      <c r="CK29" s="97">
        <f t="shared" si="16"/>
        <v>0</v>
      </c>
      <c r="CL29" s="98"/>
      <c r="CM29" s="97">
        <f t="shared" si="17"/>
        <v>0</v>
      </c>
      <c r="CN29" s="95" t="b">
        <v>0</v>
      </c>
      <c r="CO29" s="90" t="b">
        <v>0</v>
      </c>
      <c r="CP29" s="90" t="b">
        <v>0</v>
      </c>
      <c r="CQ29" s="96" t="b">
        <v>0</v>
      </c>
      <c r="CR29" s="97">
        <f t="shared" si="18"/>
        <v>0</v>
      </c>
      <c r="CS29" s="98"/>
      <c r="CT29" s="97">
        <f t="shared" si="19"/>
        <v>0</v>
      </c>
      <c r="CU29" s="98"/>
      <c r="CV29" s="98"/>
      <c r="CW29" s="98"/>
      <c r="CX29" s="98"/>
    </row>
    <row r="30" spans="1:102" ht="21" customHeight="1" x14ac:dyDescent="0.15">
      <c r="A30" s="102" t="s">
        <v>48</v>
      </c>
      <c r="B30" s="88" t="b">
        <v>1</v>
      </c>
      <c r="C30" s="89" t="b">
        <v>0</v>
      </c>
      <c r="D30" s="90" t="b">
        <v>1</v>
      </c>
      <c r="E30" s="90" t="b">
        <v>0</v>
      </c>
      <c r="F30" s="90" t="b">
        <v>1</v>
      </c>
      <c r="G30" s="90" t="b">
        <v>0</v>
      </c>
      <c r="H30" s="90" t="b">
        <v>0</v>
      </c>
      <c r="I30" s="91" t="b">
        <v>0</v>
      </c>
      <c r="J30" s="92">
        <f t="shared" si="0"/>
        <v>2</v>
      </c>
      <c r="K30" s="93"/>
      <c r="L30" s="94">
        <f t="shared" si="1"/>
        <v>2</v>
      </c>
      <c r="M30" s="95" t="b">
        <v>1</v>
      </c>
      <c r="N30" s="90" t="b">
        <v>0</v>
      </c>
      <c r="O30" s="90" t="b">
        <v>1</v>
      </c>
      <c r="P30" s="90" t="b">
        <v>0</v>
      </c>
      <c r="Q30" s="90" t="b">
        <v>0</v>
      </c>
      <c r="R30" s="90" t="b">
        <v>0</v>
      </c>
      <c r="S30" s="91" t="b">
        <v>1</v>
      </c>
      <c r="T30" s="92">
        <f t="shared" si="2"/>
        <v>3</v>
      </c>
      <c r="U30" s="93"/>
      <c r="V30" s="94">
        <f t="shared" si="3"/>
        <v>3</v>
      </c>
      <c r="W30" s="95" t="b">
        <v>0</v>
      </c>
      <c r="X30" s="90" t="b">
        <v>1</v>
      </c>
      <c r="Y30" s="90" t="b">
        <v>0</v>
      </c>
      <c r="Z30" s="90" t="b">
        <v>1</v>
      </c>
      <c r="AA30" s="90" t="b">
        <v>1</v>
      </c>
      <c r="AB30" s="90" t="b">
        <v>0</v>
      </c>
      <c r="AC30" s="90" t="b">
        <v>0</v>
      </c>
      <c r="AD30" s="91" t="b">
        <v>0</v>
      </c>
      <c r="AE30" s="92">
        <f t="shared" si="4"/>
        <v>3</v>
      </c>
      <c r="AF30" s="93"/>
      <c r="AG30" s="94">
        <f t="shared" si="5"/>
        <v>3</v>
      </c>
      <c r="AH30" s="95" t="b">
        <v>0</v>
      </c>
      <c r="AI30" s="90" t="b">
        <v>0</v>
      </c>
      <c r="AJ30" s="90" t="b">
        <v>0</v>
      </c>
      <c r="AK30" s="90" t="b">
        <v>0</v>
      </c>
      <c r="AL30" s="90" t="b">
        <v>0</v>
      </c>
      <c r="AM30" s="91" t="b">
        <v>0</v>
      </c>
      <c r="AN30" s="92">
        <f t="shared" si="6"/>
        <v>0</v>
      </c>
      <c r="AO30" s="93"/>
      <c r="AP30" s="94">
        <f t="shared" si="7"/>
        <v>0</v>
      </c>
      <c r="AQ30" s="95" t="b">
        <v>0</v>
      </c>
      <c r="AR30" s="90" t="b">
        <v>0</v>
      </c>
      <c r="AS30" s="90" t="b">
        <v>0</v>
      </c>
      <c r="AT30" s="90" t="b">
        <v>0</v>
      </c>
      <c r="AU30" s="90" t="b">
        <v>0</v>
      </c>
      <c r="AV30" s="90" t="b">
        <v>0</v>
      </c>
      <c r="AW30" s="90" t="b">
        <v>0</v>
      </c>
      <c r="AX30" s="91" t="b">
        <v>0</v>
      </c>
      <c r="AY30" s="92">
        <f t="shared" si="8"/>
        <v>0</v>
      </c>
      <c r="AZ30" s="93"/>
      <c r="BA30" s="94">
        <f t="shared" si="9"/>
        <v>0</v>
      </c>
      <c r="BB30" s="95" t="b">
        <v>0</v>
      </c>
      <c r="BC30" s="90" t="b">
        <v>0</v>
      </c>
      <c r="BD30" s="90" t="b">
        <v>0</v>
      </c>
      <c r="BE30" s="96" t="b">
        <v>0</v>
      </c>
      <c r="BF30" s="97">
        <f t="shared" si="10"/>
        <v>0</v>
      </c>
      <c r="BG30" s="98"/>
      <c r="BH30" s="99">
        <f t="shared" si="11"/>
        <v>0</v>
      </c>
      <c r="BI30" s="95" t="b">
        <v>0</v>
      </c>
      <c r="BJ30" s="90" t="b">
        <v>0</v>
      </c>
      <c r="BK30" s="90" t="b">
        <v>0</v>
      </c>
      <c r="BL30" s="90" t="b">
        <v>0</v>
      </c>
      <c r="BM30" s="90" t="b">
        <v>0</v>
      </c>
      <c r="BN30" s="90" t="b">
        <v>0</v>
      </c>
      <c r="BO30" s="90" t="b">
        <v>0</v>
      </c>
      <c r="BP30" s="90" t="b">
        <v>0</v>
      </c>
      <c r="BQ30" s="96" t="b">
        <v>0</v>
      </c>
      <c r="BR30" s="97">
        <f t="shared" si="12"/>
        <v>0</v>
      </c>
      <c r="BS30" s="98"/>
      <c r="BT30" s="97">
        <f t="shared" si="13"/>
        <v>0</v>
      </c>
      <c r="BU30" s="95" t="b">
        <v>0</v>
      </c>
      <c r="BV30" s="90" t="b">
        <v>0</v>
      </c>
      <c r="BW30" s="90" t="b">
        <v>0</v>
      </c>
      <c r="BX30" s="90" t="b">
        <v>0</v>
      </c>
      <c r="BY30" s="96" t="b">
        <v>0</v>
      </c>
      <c r="BZ30" s="97">
        <f t="shared" si="14"/>
        <v>0</v>
      </c>
      <c r="CA30" s="98"/>
      <c r="CB30" s="97">
        <f t="shared" si="15"/>
        <v>0</v>
      </c>
      <c r="CC30" s="95" t="b">
        <v>0</v>
      </c>
      <c r="CD30" s="90" t="b">
        <v>0</v>
      </c>
      <c r="CE30" s="90" t="b">
        <v>0</v>
      </c>
      <c r="CF30" s="90" t="b">
        <v>0</v>
      </c>
      <c r="CG30" s="90" t="b">
        <v>0</v>
      </c>
      <c r="CH30" s="90" t="b">
        <v>0</v>
      </c>
      <c r="CI30" s="90" t="b">
        <v>0</v>
      </c>
      <c r="CJ30" s="96" t="b">
        <v>0</v>
      </c>
      <c r="CK30" s="97">
        <f t="shared" si="16"/>
        <v>0</v>
      </c>
      <c r="CL30" s="98"/>
      <c r="CM30" s="97">
        <f t="shared" si="17"/>
        <v>0</v>
      </c>
      <c r="CN30" s="95" t="b">
        <v>0</v>
      </c>
      <c r="CO30" s="90" t="b">
        <v>0</v>
      </c>
      <c r="CP30" s="90" t="b">
        <v>0</v>
      </c>
      <c r="CQ30" s="96" t="b">
        <v>0</v>
      </c>
      <c r="CR30" s="97">
        <f t="shared" si="18"/>
        <v>0</v>
      </c>
      <c r="CS30" s="98"/>
      <c r="CT30" s="97">
        <f t="shared" si="19"/>
        <v>0</v>
      </c>
      <c r="CU30" s="98"/>
      <c r="CV30" s="98"/>
      <c r="CW30" s="98"/>
      <c r="CX30" s="98"/>
    </row>
    <row r="31" spans="1:102" ht="22" customHeight="1" x14ac:dyDescent="0.15">
      <c r="A31" s="87" t="s">
        <v>59</v>
      </c>
      <c r="B31" s="88" t="b">
        <v>1</v>
      </c>
      <c r="C31" s="89" t="b">
        <v>0</v>
      </c>
      <c r="D31" s="90" t="b">
        <v>0</v>
      </c>
      <c r="E31" s="90" t="b">
        <v>0</v>
      </c>
      <c r="F31" s="90" t="b">
        <v>1</v>
      </c>
      <c r="G31" s="90" t="b">
        <v>0</v>
      </c>
      <c r="H31" s="90" t="b">
        <v>0</v>
      </c>
      <c r="I31" s="91" t="b">
        <v>0</v>
      </c>
      <c r="J31" s="92">
        <f t="shared" si="0"/>
        <v>1</v>
      </c>
      <c r="K31" s="93"/>
      <c r="L31" s="94">
        <f t="shared" si="1"/>
        <v>1</v>
      </c>
      <c r="M31" s="95" t="b">
        <v>1</v>
      </c>
      <c r="N31" s="90" t="b">
        <v>0</v>
      </c>
      <c r="O31" s="90" t="b">
        <v>0</v>
      </c>
      <c r="P31" s="90" t="b">
        <v>0</v>
      </c>
      <c r="Q31" s="90" t="b">
        <v>0</v>
      </c>
      <c r="R31" s="90" t="b">
        <v>0</v>
      </c>
      <c r="S31" s="91" t="b">
        <v>0</v>
      </c>
      <c r="T31" s="92">
        <f t="shared" si="2"/>
        <v>1</v>
      </c>
      <c r="U31" s="93"/>
      <c r="V31" s="94">
        <f t="shared" si="3"/>
        <v>1</v>
      </c>
      <c r="W31" s="95" t="b">
        <v>0</v>
      </c>
      <c r="X31" s="90" t="b">
        <v>1</v>
      </c>
      <c r="Y31" s="90" t="b">
        <v>0</v>
      </c>
      <c r="Z31" s="90" t="b">
        <v>1</v>
      </c>
      <c r="AA31" s="90" t="b">
        <v>0</v>
      </c>
      <c r="AB31" s="90" t="b">
        <v>0</v>
      </c>
      <c r="AC31" s="90" t="b">
        <v>0</v>
      </c>
      <c r="AD31" s="91" t="b">
        <v>0</v>
      </c>
      <c r="AE31" s="92">
        <f t="shared" si="4"/>
        <v>2</v>
      </c>
      <c r="AF31" s="93"/>
      <c r="AG31" s="94">
        <f t="shared" si="5"/>
        <v>2</v>
      </c>
      <c r="AH31" s="95" t="b">
        <v>0</v>
      </c>
      <c r="AI31" s="90" t="b">
        <v>0</v>
      </c>
      <c r="AJ31" s="90" t="b">
        <v>0</v>
      </c>
      <c r="AK31" s="90" t="b">
        <v>0</v>
      </c>
      <c r="AL31" s="90" t="b">
        <v>0</v>
      </c>
      <c r="AM31" s="91" t="b">
        <v>0</v>
      </c>
      <c r="AN31" s="92">
        <f t="shared" si="6"/>
        <v>0</v>
      </c>
      <c r="AO31" s="93"/>
      <c r="AP31" s="94">
        <f t="shared" si="7"/>
        <v>0</v>
      </c>
      <c r="AQ31" s="95" t="b">
        <v>0</v>
      </c>
      <c r="AR31" s="90" t="b">
        <v>0</v>
      </c>
      <c r="AS31" s="90" t="b">
        <v>0</v>
      </c>
      <c r="AT31" s="90" t="b">
        <v>0</v>
      </c>
      <c r="AU31" s="90" t="b">
        <v>0</v>
      </c>
      <c r="AV31" s="90" t="b">
        <v>0</v>
      </c>
      <c r="AW31" s="90" t="b">
        <v>0</v>
      </c>
      <c r="AX31" s="91" t="b">
        <v>0</v>
      </c>
      <c r="AY31" s="92">
        <f t="shared" si="8"/>
        <v>0</v>
      </c>
      <c r="AZ31" s="93"/>
      <c r="BA31" s="94">
        <f t="shared" si="9"/>
        <v>0</v>
      </c>
      <c r="BB31" s="95" t="b">
        <v>0</v>
      </c>
      <c r="BC31" s="90" t="b">
        <v>0</v>
      </c>
      <c r="BD31" s="90" t="b">
        <v>0</v>
      </c>
      <c r="BE31" s="96" t="b">
        <v>0</v>
      </c>
      <c r="BF31" s="97">
        <f t="shared" si="10"/>
        <v>0</v>
      </c>
      <c r="BG31" s="98"/>
      <c r="BH31" s="99">
        <f t="shared" si="11"/>
        <v>0</v>
      </c>
      <c r="BI31" s="95" t="b">
        <v>0</v>
      </c>
      <c r="BJ31" s="90" t="b">
        <v>0</v>
      </c>
      <c r="BK31" s="90" t="b">
        <v>0</v>
      </c>
      <c r="BL31" s="90" t="b">
        <v>0</v>
      </c>
      <c r="BM31" s="90" t="b">
        <v>0</v>
      </c>
      <c r="BN31" s="90" t="b">
        <v>0</v>
      </c>
      <c r="BO31" s="90" t="b">
        <v>0</v>
      </c>
      <c r="BP31" s="90" t="b">
        <v>0</v>
      </c>
      <c r="BQ31" s="96" t="b">
        <v>0</v>
      </c>
      <c r="BR31" s="97">
        <f t="shared" si="12"/>
        <v>0</v>
      </c>
      <c r="BS31" s="98"/>
      <c r="BT31" s="97">
        <f t="shared" si="13"/>
        <v>0</v>
      </c>
      <c r="BU31" s="95" t="b">
        <v>0</v>
      </c>
      <c r="BV31" s="90" t="b">
        <v>0</v>
      </c>
      <c r="BW31" s="90" t="b">
        <v>0</v>
      </c>
      <c r="BX31" s="90" t="b">
        <v>0</v>
      </c>
      <c r="BY31" s="96" t="b">
        <v>0</v>
      </c>
      <c r="BZ31" s="97">
        <f t="shared" si="14"/>
        <v>0</v>
      </c>
      <c r="CA31" s="98"/>
      <c r="CB31" s="97">
        <f t="shared" si="15"/>
        <v>0</v>
      </c>
      <c r="CC31" s="103" t="b">
        <v>0</v>
      </c>
      <c r="CD31" s="104" t="b">
        <v>0</v>
      </c>
      <c r="CE31" s="104" t="b">
        <v>0</v>
      </c>
      <c r="CF31" s="104" t="b">
        <v>0</v>
      </c>
      <c r="CG31" s="104" t="b">
        <v>0</v>
      </c>
      <c r="CH31" s="104" t="b">
        <v>0</v>
      </c>
      <c r="CI31" s="104" t="b">
        <v>0</v>
      </c>
      <c r="CJ31" s="105" t="b">
        <v>0</v>
      </c>
      <c r="CK31" s="106">
        <f t="shared" si="16"/>
        <v>0</v>
      </c>
      <c r="CL31" s="107"/>
      <c r="CM31" s="106">
        <f t="shared" si="17"/>
        <v>0</v>
      </c>
      <c r="CN31" s="95" t="b">
        <v>0</v>
      </c>
      <c r="CO31" s="90" t="b">
        <v>0</v>
      </c>
      <c r="CP31" s="90" t="b">
        <v>0</v>
      </c>
      <c r="CQ31" s="96" t="b">
        <v>0</v>
      </c>
      <c r="CR31" s="106">
        <f t="shared" si="18"/>
        <v>0</v>
      </c>
      <c r="CS31" s="107"/>
      <c r="CT31" s="106">
        <f t="shared" si="19"/>
        <v>0</v>
      </c>
      <c r="CU31" s="107"/>
      <c r="CV31" s="107"/>
      <c r="CW31" s="107"/>
      <c r="CX31" s="107"/>
    </row>
    <row r="32" spans="1:102" ht="22" customHeight="1" x14ac:dyDescent="0.15">
      <c r="A32" s="87" t="s">
        <v>42</v>
      </c>
      <c r="B32" s="88" t="b">
        <v>1</v>
      </c>
      <c r="C32" s="89" t="b">
        <v>0</v>
      </c>
      <c r="D32" s="90" t="b">
        <v>1</v>
      </c>
      <c r="E32" s="90" t="b">
        <v>0</v>
      </c>
      <c r="F32" s="90" t="b">
        <v>1</v>
      </c>
      <c r="G32" s="90" t="b">
        <v>0</v>
      </c>
      <c r="H32" s="90" t="b">
        <v>0</v>
      </c>
      <c r="I32" s="91" t="b">
        <v>0</v>
      </c>
      <c r="J32" s="92">
        <f t="shared" si="0"/>
        <v>2</v>
      </c>
      <c r="K32" s="93"/>
      <c r="L32" s="94">
        <f t="shared" si="1"/>
        <v>2</v>
      </c>
      <c r="M32" s="95" t="b">
        <v>1</v>
      </c>
      <c r="N32" s="90" t="b">
        <v>0</v>
      </c>
      <c r="O32" s="90" t="b">
        <v>0</v>
      </c>
      <c r="P32" s="90" t="b">
        <v>0</v>
      </c>
      <c r="Q32" s="90" t="b">
        <v>1</v>
      </c>
      <c r="R32" s="90" t="b">
        <v>0</v>
      </c>
      <c r="S32" s="91" t="b">
        <v>1</v>
      </c>
      <c r="T32" s="92">
        <f t="shared" si="2"/>
        <v>3</v>
      </c>
      <c r="U32" s="93"/>
      <c r="V32" s="94">
        <f t="shared" si="3"/>
        <v>3</v>
      </c>
      <c r="W32" s="95" t="b">
        <v>0</v>
      </c>
      <c r="X32" s="90" t="b">
        <v>1</v>
      </c>
      <c r="Y32" s="90" t="b">
        <v>1</v>
      </c>
      <c r="Z32" s="90" t="b">
        <v>0</v>
      </c>
      <c r="AA32" s="90" t="b">
        <v>1</v>
      </c>
      <c r="AB32" s="90" t="b">
        <v>0</v>
      </c>
      <c r="AC32" s="90" t="b">
        <v>0</v>
      </c>
      <c r="AD32" s="91" t="b">
        <v>0</v>
      </c>
      <c r="AE32" s="92">
        <f t="shared" si="4"/>
        <v>3</v>
      </c>
      <c r="AF32" s="93"/>
      <c r="AG32" s="94">
        <f t="shared" si="5"/>
        <v>3</v>
      </c>
      <c r="AH32" s="95" t="b">
        <v>0</v>
      </c>
      <c r="AI32" s="90" t="b">
        <v>1</v>
      </c>
      <c r="AJ32" s="90" t="b">
        <v>0</v>
      </c>
      <c r="AK32" s="90" t="b">
        <v>0</v>
      </c>
      <c r="AL32" s="90" t="b">
        <v>0</v>
      </c>
      <c r="AM32" s="91" t="b">
        <v>0</v>
      </c>
      <c r="AN32" s="92">
        <f t="shared" si="6"/>
        <v>1</v>
      </c>
      <c r="AO32" s="93"/>
      <c r="AP32" s="94">
        <f t="shared" si="7"/>
        <v>1</v>
      </c>
      <c r="AQ32" s="95" t="b">
        <v>0</v>
      </c>
      <c r="AR32" s="90" t="b">
        <v>0</v>
      </c>
      <c r="AS32" s="90" t="b">
        <v>0</v>
      </c>
      <c r="AT32" s="90" t="b">
        <v>0</v>
      </c>
      <c r="AU32" s="90" t="b">
        <v>0</v>
      </c>
      <c r="AV32" s="90" t="b">
        <v>0</v>
      </c>
      <c r="AW32" s="90" t="b">
        <v>0</v>
      </c>
      <c r="AX32" s="91" t="b">
        <v>0</v>
      </c>
      <c r="AY32" s="92">
        <f t="shared" si="8"/>
        <v>0</v>
      </c>
      <c r="AZ32" s="93"/>
      <c r="BA32" s="94">
        <f t="shared" si="9"/>
        <v>0</v>
      </c>
      <c r="BB32" s="95" t="b">
        <v>0</v>
      </c>
      <c r="BC32" s="90" t="b">
        <v>0</v>
      </c>
      <c r="BD32" s="90" t="b">
        <v>0</v>
      </c>
      <c r="BE32" s="96" t="b">
        <v>0</v>
      </c>
      <c r="BF32" s="97">
        <f t="shared" si="10"/>
        <v>0</v>
      </c>
      <c r="BG32" s="98"/>
      <c r="BH32" s="99">
        <f t="shared" si="11"/>
        <v>0</v>
      </c>
      <c r="BI32" s="97" t="b">
        <v>0</v>
      </c>
      <c r="BJ32" s="95" t="b">
        <v>0</v>
      </c>
      <c r="BK32" s="96" t="b">
        <v>0</v>
      </c>
      <c r="BL32" s="95" t="b">
        <v>0</v>
      </c>
      <c r="BM32" s="90" t="b">
        <v>0</v>
      </c>
      <c r="BN32" s="90" t="b">
        <v>0</v>
      </c>
      <c r="BO32" s="90" t="b">
        <v>0</v>
      </c>
      <c r="BP32" s="90" t="b">
        <v>0</v>
      </c>
      <c r="BQ32" s="96" t="b">
        <v>0</v>
      </c>
      <c r="BR32" s="97">
        <f t="shared" si="12"/>
        <v>0</v>
      </c>
      <c r="BS32" s="98"/>
      <c r="BT32" s="97">
        <f t="shared" si="13"/>
        <v>0</v>
      </c>
      <c r="BU32" s="95" t="b">
        <v>0</v>
      </c>
      <c r="BV32" s="90" t="b">
        <v>0</v>
      </c>
      <c r="BW32" s="90" t="b">
        <v>0</v>
      </c>
      <c r="BX32" s="90" t="b">
        <v>0</v>
      </c>
      <c r="BY32" s="96" t="b">
        <v>0</v>
      </c>
      <c r="BZ32" s="97">
        <f t="shared" si="14"/>
        <v>0</v>
      </c>
      <c r="CA32" s="98"/>
      <c r="CB32" s="97">
        <f t="shared" si="15"/>
        <v>0</v>
      </c>
      <c r="CC32" s="108" t="b">
        <v>0</v>
      </c>
      <c r="CD32" s="109" t="b">
        <v>0</v>
      </c>
      <c r="CE32" s="109" t="b">
        <v>0</v>
      </c>
      <c r="CF32" s="109" t="b">
        <v>0</v>
      </c>
      <c r="CG32" s="109" t="b">
        <v>0</v>
      </c>
      <c r="CH32" s="109" t="b">
        <v>0</v>
      </c>
      <c r="CI32" s="109" t="b">
        <v>0</v>
      </c>
      <c r="CJ32" s="110" t="b">
        <v>0</v>
      </c>
      <c r="CK32" s="111">
        <f t="shared" si="16"/>
        <v>0</v>
      </c>
      <c r="CL32" s="112"/>
      <c r="CM32" s="111">
        <f t="shared" si="17"/>
        <v>0</v>
      </c>
      <c r="CN32" s="95" t="b">
        <v>0</v>
      </c>
      <c r="CO32" s="90" t="b">
        <v>0</v>
      </c>
      <c r="CP32" s="90" t="b">
        <v>0</v>
      </c>
      <c r="CQ32" s="96" t="b">
        <v>0</v>
      </c>
      <c r="CR32" s="111">
        <f t="shared" si="18"/>
        <v>0</v>
      </c>
      <c r="CS32" s="112"/>
      <c r="CT32" s="111">
        <f t="shared" si="19"/>
        <v>0</v>
      </c>
      <c r="CU32" s="112"/>
      <c r="CV32" s="112"/>
      <c r="CW32" s="112"/>
      <c r="CX32" s="112"/>
    </row>
    <row r="33" spans="1:102" ht="21" customHeight="1" x14ac:dyDescent="0.15">
      <c r="A33" s="87" t="s">
        <v>27</v>
      </c>
      <c r="B33" s="88" t="b">
        <v>1</v>
      </c>
      <c r="C33" s="89" t="b">
        <v>0</v>
      </c>
      <c r="D33" s="90" t="b">
        <v>1</v>
      </c>
      <c r="E33" s="90" t="b">
        <v>0</v>
      </c>
      <c r="F33" s="90" t="b">
        <v>1</v>
      </c>
      <c r="G33" s="90" t="b">
        <v>0</v>
      </c>
      <c r="H33" s="90" t="b">
        <v>0</v>
      </c>
      <c r="I33" s="91" t="b">
        <v>0</v>
      </c>
      <c r="J33" s="92">
        <f t="shared" si="0"/>
        <v>2</v>
      </c>
      <c r="K33" s="93"/>
      <c r="L33" s="94">
        <f t="shared" si="1"/>
        <v>2</v>
      </c>
      <c r="M33" s="95" t="b">
        <v>1</v>
      </c>
      <c r="N33" s="90" t="b">
        <v>0</v>
      </c>
      <c r="O33" s="90" t="b">
        <v>1</v>
      </c>
      <c r="P33" s="90" t="b">
        <v>0</v>
      </c>
      <c r="Q33" s="90" t="b">
        <v>1</v>
      </c>
      <c r="R33" s="90" t="b">
        <v>0</v>
      </c>
      <c r="S33" s="91" t="b">
        <v>1</v>
      </c>
      <c r="T33" s="92">
        <f t="shared" si="2"/>
        <v>4</v>
      </c>
      <c r="U33" s="93"/>
      <c r="V33" s="94">
        <f t="shared" si="3"/>
        <v>4</v>
      </c>
      <c r="W33" s="95" t="b">
        <v>0</v>
      </c>
      <c r="X33" s="90" t="b">
        <v>1</v>
      </c>
      <c r="Y33" s="90" t="b">
        <v>0</v>
      </c>
      <c r="Z33" s="90" t="b">
        <v>1</v>
      </c>
      <c r="AA33" s="90" t="b">
        <v>1</v>
      </c>
      <c r="AB33" s="90" t="b">
        <v>0</v>
      </c>
      <c r="AC33" s="90" t="b">
        <v>0</v>
      </c>
      <c r="AD33" s="91" t="b">
        <v>0</v>
      </c>
      <c r="AE33" s="92">
        <f t="shared" si="4"/>
        <v>3</v>
      </c>
      <c r="AF33" s="93"/>
      <c r="AG33" s="94">
        <f t="shared" si="5"/>
        <v>3</v>
      </c>
      <c r="AH33" s="95" t="b">
        <v>0</v>
      </c>
      <c r="AI33" s="90" t="b">
        <v>1</v>
      </c>
      <c r="AJ33" s="90" t="b">
        <v>0</v>
      </c>
      <c r="AK33" s="90" t="b">
        <v>0</v>
      </c>
      <c r="AL33" s="90" t="b">
        <v>0</v>
      </c>
      <c r="AM33" s="91" t="b">
        <v>0</v>
      </c>
      <c r="AN33" s="92">
        <f t="shared" si="6"/>
        <v>1</v>
      </c>
      <c r="AO33" s="93"/>
      <c r="AP33" s="94">
        <f t="shared" si="7"/>
        <v>1</v>
      </c>
      <c r="AQ33" s="95" t="b">
        <v>0</v>
      </c>
      <c r="AR33" s="90" t="b">
        <v>0</v>
      </c>
      <c r="AS33" s="90" t="b">
        <v>0</v>
      </c>
      <c r="AT33" s="90" t="b">
        <v>0</v>
      </c>
      <c r="AU33" s="90" t="b">
        <v>0</v>
      </c>
      <c r="AV33" s="90" t="b">
        <v>0</v>
      </c>
      <c r="AW33" s="90" t="b">
        <v>0</v>
      </c>
      <c r="AX33" s="91" t="b">
        <v>0</v>
      </c>
      <c r="AY33" s="92">
        <f t="shared" si="8"/>
        <v>0</v>
      </c>
      <c r="AZ33" s="93"/>
      <c r="BA33" s="94">
        <f t="shared" si="9"/>
        <v>0</v>
      </c>
      <c r="BB33" s="95" t="b">
        <v>0</v>
      </c>
      <c r="BC33" s="90" t="b">
        <v>0</v>
      </c>
      <c r="BD33" s="90" t="b">
        <v>0</v>
      </c>
      <c r="BE33" s="96" t="b">
        <v>0</v>
      </c>
      <c r="BF33" s="97">
        <f t="shared" si="10"/>
        <v>0</v>
      </c>
      <c r="BG33" s="98"/>
      <c r="BH33" s="99">
        <f t="shared" si="11"/>
        <v>0</v>
      </c>
      <c r="BI33" s="95" t="b">
        <v>0</v>
      </c>
      <c r="BJ33" s="90" t="b">
        <v>0</v>
      </c>
      <c r="BK33" s="90" t="b">
        <v>0</v>
      </c>
      <c r="BL33" s="90" t="b">
        <v>0</v>
      </c>
      <c r="BM33" s="90" t="b">
        <v>0</v>
      </c>
      <c r="BN33" s="90" t="b">
        <v>0</v>
      </c>
      <c r="BO33" s="90" t="b">
        <v>0</v>
      </c>
      <c r="BP33" s="90" t="b">
        <v>0</v>
      </c>
      <c r="BQ33" s="96" t="b">
        <v>0</v>
      </c>
      <c r="BR33" s="97">
        <f t="shared" si="12"/>
        <v>0</v>
      </c>
      <c r="BS33" s="98"/>
      <c r="BT33" s="97">
        <f t="shared" si="13"/>
        <v>0</v>
      </c>
      <c r="BU33" s="95" t="b">
        <v>0</v>
      </c>
      <c r="BV33" s="90" t="b">
        <v>0</v>
      </c>
      <c r="BW33" s="90" t="b">
        <v>0</v>
      </c>
      <c r="BX33" s="90" t="b">
        <v>0</v>
      </c>
      <c r="BY33" s="96" t="b">
        <v>0</v>
      </c>
      <c r="BZ33" s="97">
        <f t="shared" si="14"/>
        <v>0</v>
      </c>
      <c r="CA33" s="98"/>
      <c r="CB33" s="97">
        <f t="shared" si="15"/>
        <v>0</v>
      </c>
      <c r="CC33" s="95" t="b">
        <v>0</v>
      </c>
      <c r="CD33" s="90" t="b">
        <v>0</v>
      </c>
      <c r="CE33" s="90" t="b">
        <v>0</v>
      </c>
      <c r="CF33" s="90" t="b">
        <v>0</v>
      </c>
      <c r="CG33" s="90" t="b">
        <v>0</v>
      </c>
      <c r="CH33" s="90" t="b">
        <v>0</v>
      </c>
      <c r="CI33" s="90" t="b">
        <v>0</v>
      </c>
      <c r="CJ33" s="96" t="b">
        <v>0</v>
      </c>
      <c r="CK33" s="97">
        <f t="shared" si="16"/>
        <v>0</v>
      </c>
      <c r="CL33" s="98"/>
      <c r="CM33" s="97">
        <f t="shared" si="17"/>
        <v>0</v>
      </c>
      <c r="CN33" s="95" t="b">
        <v>0</v>
      </c>
      <c r="CO33" s="90" t="b">
        <v>0</v>
      </c>
      <c r="CP33" s="90" t="b">
        <v>0</v>
      </c>
      <c r="CQ33" s="96" t="b">
        <v>0</v>
      </c>
      <c r="CR33" s="97">
        <f t="shared" si="18"/>
        <v>0</v>
      </c>
      <c r="CS33" s="98"/>
      <c r="CT33" s="97">
        <f t="shared" si="19"/>
        <v>0</v>
      </c>
      <c r="CU33" s="98"/>
      <c r="CV33" s="98"/>
      <c r="CW33" s="98"/>
      <c r="CX33" s="98"/>
    </row>
    <row r="34" spans="1:102" ht="21" customHeight="1" x14ac:dyDescent="0.15">
      <c r="A34" s="100" t="s">
        <v>37</v>
      </c>
      <c r="B34" s="88" t="b">
        <v>1</v>
      </c>
      <c r="C34" s="89" t="b">
        <v>0</v>
      </c>
      <c r="D34" s="90" t="b">
        <v>1</v>
      </c>
      <c r="E34" s="90" t="b">
        <v>0</v>
      </c>
      <c r="F34" s="90" t="b">
        <v>1</v>
      </c>
      <c r="G34" s="90" t="b">
        <v>0</v>
      </c>
      <c r="H34" s="90" t="b">
        <v>0</v>
      </c>
      <c r="I34" s="91" t="b">
        <v>0</v>
      </c>
      <c r="J34" s="92">
        <f t="shared" si="0"/>
        <v>2</v>
      </c>
      <c r="K34" s="93"/>
      <c r="L34" s="94">
        <f t="shared" si="1"/>
        <v>2</v>
      </c>
      <c r="M34" s="95" t="b">
        <v>1</v>
      </c>
      <c r="N34" s="90" t="b">
        <v>0</v>
      </c>
      <c r="O34" s="90" t="b">
        <v>1</v>
      </c>
      <c r="P34" s="90" t="b">
        <v>1</v>
      </c>
      <c r="Q34" s="90" t="b">
        <v>0</v>
      </c>
      <c r="R34" s="90" t="b">
        <v>1</v>
      </c>
      <c r="S34" s="91" t="b">
        <v>0</v>
      </c>
      <c r="T34" s="92">
        <f t="shared" si="2"/>
        <v>4</v>
      </c>
      <c r="U34" s="93"/>
      <c r="V34" s="94">
        <f t="shared" si="3"/>
        <v>4</v>
      </c>
      <c r="W34" s="95" t="b">
        <v>1</v>
      </c>
      <c r="X34" s="90" t="b">
        <v>0</v>
      </c>
      <c r="Y34" s="90" t="b">
        <v>1</v>
      </c>
      <c r="Z34" s="90" t="b">
        <v>0</v>
      </c>
      <c r="AA34" s="90" t="b">
        <v>0</v>
      </c>
      <c r="AB34" s="90" t="b">
        <v>0</v>
      </c>
      <c r="AC34" s="90" t="b">
        <v>0</v>
      </c>
      <c r="AD34" s="91" t="b">
        <v>0</v>
      </c>
      <c r="AE34" s="92">
        <f t="shared" si="4"/>
        <v>2</v>
      </c>
      <c r="AF34" s="93"/>
      <c r="AG34" s="94">
        <f t="shared" si="5"/>
        <v>2</v>
      </c>
      <c r="AH34" s="95" t="b">
        <v>1</v>
      </c>
      <c r="AI34" s="90" t="b">
        <v>0</v>
      </c>
      <c r="AJ34" s="90" t="b">
        <v>0</v>
      </c>
      <c r="AK34" s="90" t="b">
        <v>0</v>
      </c>
      <c r="AL34" s="90" t="b">
        <v>0</v>
      </c>
      <c r="AM34" s="91" t="b">
        <v>0</v>
      </c>
      <c r="AN34" s="92">
        <f t="shared" si="6"/>
        <v>1</v>
      </c>
      <c r="AO34" s="93"/>
      <c r="AP34" s="94">
        <f t="shared" si="7"/>
        <v>1</v>
      </c>
      <c r="AQ34" s="95" t="b">
        <v>0</v>
      </c>
      <c r="AR34" s="90" t="b">
        <v>0</v>
      </c>
      <c r="AS34" s="90" t="b">
        <v>0</v>
      </c>
      <c r="AT34" s="90" t="b">
        <v>0</v>
      </c>
      <c r="AU34" s="90" t="b">
        <v>0</v>
      </c>
      <c r="AV34" s="90" t="b">
        <v>0</v>
      </c>
      <c r="AW34" s="90" t="b">
        <v>0</v>
      </c>
      <c r="AX34" s="91" t="b">
        <v>0</v>
      </c>
      <c r="AY34" s="92">
        <f t="shared" si="8"/>
        <v>0</v>
      </c>
      <c r="AZ34" s="93"/>
      <c r="BA34" s="94">
        <f t="shared" si="9"/>
        <v>0</v>
      </c>
      <c r="BB34" s="95" t="b">
        <v>0</v>
      </c>
      <c r="BC34" s="90" t="b">
        <v>0</v>
      </c>
      <c r="BD34" s="90" t="b">
        <v>0</v>
      </c>
      <c r="BE34" s="96" t="b">
        <v>0</v>
      </c>
      <c r="BF34" s="97">
        <f t="shared" si="10"/>
        <v>0</v>
      </c>
      <c r="BG34" s="98"/>
      <c r="BH34" s="99">
        <f t="shared" si="11"/>
        <v>0</v>
      </c>
      <c r="BI34" s="95" t="b">
        <v>0</v>
      </c>
      <c r="BJ34" s="90" t="b">
        <v>0</v>
      </c>
      <c r="BK34" s="90" t="b">
        <v>0</v>
      </c>
      <c r="BL34" s="90" t="b">
        <v>0</v>
      </c>
      <c r="BM34" s="90" t="b">
        <v>0</v>
      </c>
      <c r="BN34" s="90" t="b">
        <v>0</v>
      </c>
      <c r="BO34" s="90" t="b">
        <v>0</v>
      </c>
      <c r="BP34" s="90" t="b">
        <v>0</v>
      </c>
      <c r="BQ34" s="96" t="b">
        <v>0</v>
      </c>
      <c r="BR34" s="97">
        <f t="shared" si="12"/>
        <v>0</v>
      </c>
      <c r="BS34" s="98"/>
      <c r="BT34" s="97">
        <f t="shared" si="13"/>
        <v>0</v>
      </c>
      <c r="BU34" s="95" t="b">
        <v>0</v>
      </c>
      <c r="BV34" s="90" t="b">
        <v>0</v>
      </c>
      <c r="BW34" s="90" t="b">
        <v>0</v>
      </c>
      <c r="BX34" s="90" t="b">
        <v>0</v>
      </c>
      <c r="BY34" s="96" t="b">
        <v>0</v>
      </c>
      <c r="BZ34" s="97">
        <f t="shared" si="14"/>
        <v>0</v>
      </c>
      <c r="CA34" s="98"/>
      <c r="CB34" s="97">
        <f t="shared" si="15"/>
        <v>0</v>
      </c>
      <c r="CC34" s="95" t="b">
        <v>0</v>
      </c>
      <c r="CD34" s="90" t="b">
        <v>0</v>
      </c>
      <c r="CE34" s="90" t="b">
        <v>0</v>
      </c>
      <c r="CF34" s="90" t="b">
        <v>0</v>
      </c>
      <c r="CG34" s="90" t="b">
        <v>0</v>
      </c>
      <c r="CH34" s="90" t="b">
        <v>0</v>
      </c>
      <c r="CI34" s="90" t="b">
        <v>0</v>
      </c>
      <c r="CJ34" s="96" t="b">
        <v>0</v>
      </c>
      <c r="CK34" s="97">
        <f t="shared" si="16"/>
        <v>0</v>
      </c>
      <c r="CL34" s="98"/>
      <c r="CM34" s="97">
        <f t="shared" si="17"/>
        <v>0</v>
      </c>
      <c r="CN34" s="95" t="b">
        <v>0</v>
      </c>
      <c r="CO34" s="90" t="b">
        <v>0</v>
      </c>
      <c r="CP34" s="90" t="b">
        <v>0</v>
      </c>
      <c r="CQ34" s="96" t="b">
        <v>0</v>
      </c>
      <c r="CR34" s="97">
        <f t="shared" si="18"/>
        <v>0</v>
      </c>
      <c r="CS34" s="98"/>
      <c r="CT34" s="97">
        <f t="shared" si="19"/>
        <v>0</v>
      </c>
      <c r="CU34" s="98"/>
      <c r="CV34" s="98"/>
      <c r="CW34" s="98"/>
      <c r="CX34" s="98"/>
    </row>
    <row r="35" spans="1:102" ht="21" customHeight="1" x14ac:dyDescent="0.15">
      <c r="A35" s="87" t="s">
        <v>49</v>
      </c>
      <c r="B35" s="88" t="b">
        <v>1</v>
      </c>
      <c r="C35" s="89" t="b">
        <v>0</v>
      </c>
      <c r="D35" s="90" t="b">
        <v>0</v>
      </c>
      <c r="E35" s="90" t="b">
        <v>1</v>
      </c>
      <c r="F35" s="90" t="b">
        <v>0</v>
      </c>
      <c r="G35" s="90" t="b">
        <v>0</v>
      </c>
      <c r="H35" s="90" t="b">
        <v>0</v>
      </c>
      <c r="I35" s="91" t="b">
        <v>0</v>
      </c>
      <c r="J35" s="92">
        <f t="shared" si="0"/>
        <v>1</v>
      </c>
      <c r="K35" s="93"/>
      <c r="L35" s="94">
        <f t="shared" si="1"/>
        <v>1</v>
      </c>
      <c r="M35" s="95" t="b">
        <v>1</v>
      </c>
      <c r="N35" s="90" t="b">
        <v>0</v>
      </c>
      <c r="O35" s="90" t="b">
        <v>1</v>
      </c>
      <c r="P35" s="90" t="b">
        <v>0</v>
      </c>
      <c r="Q35" s="90" t="b">
        <v>1</v>
      </c>
      <c r="R35" s="90" t="b">
        <v>0</v>
      </c>
      <c r="S35" s="91" t="b">
        <v>1</v>
      </c>
      <c r="T35" s="92">
        <f t="shared" si="2"/>
        <v>4</v>
      </c>
      <c r="U35" s="93"/>
      <c r="V35" s="94">
        <f t="shared" si="3"/>
        <v>4</v>
      </c>
      <c r="W35" s="95" t="b">
        <v>0</v>
      </c>
      <c r="X35" s="90" t="b">
        <v>0</v>
      </c>
      <c r="Y35" s="90" t="b">
        <v>0</v>
      </c>
      <c r="Z35" s="90" t="b">
        <v>1</v>
      </c>
      <c r="AA35" s="90" t="b">
        <v>1</v>
      </c>
      <c r="AB35" s="90" t="b">
        <v>0</v>
      </c>
      <c r="AC35" s="90" t="b">
        <v>0</v>
      </c>
      <c r="AD35" s="91" t="b">
        <v>0</v>
      </c>
      <c r="AE35" s="92">
        <f t="shared" si="4"/>
        <v>2</v>
      </c>
      <c r="AF35" s="93"/>
      <c r="AG35" s="94">
        <f t="shared" si="5"/>
        <v>2</v>
      </c>
      <c r="AH35" s="95" t="b">
        <v>0</v>
      </c>
      <c r="AI35" s="90" t="b">
        <v>1</v>
      </c>
      <c r="AJ35" s="90" t="b">
        <v>0</v>
      </c>
      <c r="AK35" s="90" t="b">
        <v>0</v>
      </c>
      <c r="AL35" s="90" t="b">
        <v>0</v>
      </c>
      <c r="AM35" s="91" t="b">
        <v>0</v>
      </c>
      <c r="AN35" s="92">
        <f t="shared" si="6"/>
        <v>1</v>
      </c>
      <c r="AO35" s="93"/>
      <c r="AP35" s="94">
        <f t="shared" si="7"/>
        <v>1</v>
      </c>
      <c r="AQ35" s="95" t="b">
        <v>0</v>
      </c>
      <c r="AR35" s="90" t="b">
        <v>0</v>
      </c>
      <c r="AS35" s="90" t="b">
        <v>0</v>
      </c>
      <c r="AT35" s="90" t="b">
        <v>0</v>
      </c>
      <c r="AU35" s="90" t="b">
        <v>0</v>
      </c>
      <c r="AV35" s="90" t="b">
        <v>0</v>
      </c>
      <c r="AW35" s="90" t="b">
        <v>0</v>
      </c>
      <c r="AX35" s="91" t="b">
        <v>0</v>
      </c>
      <c r="AY35" s="92">
        <f t="shared" si="8"/>
        <v>0</v>
      </c>
      <c r="AZ35" s="93"/>
      <c r="BA35" s="94">
        <f t="shared" si="9"/>
        <v>0</v>
      </c>
      <c r="BB35" s="95" t="b">
        <v>0</v>
      </c>
      <c r="BC35" s="90" t="b">
        <v>0</v>
      </c>
      <c r="BD35" s="90" t="b">
        <v>0</v>
      </c>
      <c r="BE35" s="96" t="b">
        <v>0</v>
      </c>
      <c r="BF35" s="97">
        <f t="shared" si="10"/>
        <v>0</v>
      </c>
      <c r="BG35" s="98"/>
      <c r="BH35" s="99">
        <f t="shared" si="11"/>
        <v>0</v>
      </c>
      <c r="BI35" s="97" t="b">
        <v>0</v>
      </c>
      <c r="BJ35" s="95" t="b">
        <v>0</v>
      </c>
      <c r="BK35" s="96" t="b">
        <v>0</v>
      </c>
      <c r="BL35" s="95" t="b">
        <v>0</v>
      </c>
      <c r="BM35" s="90" t="b">
        <v>0</v>
      </c>
      <c r="BN35" s="90" t="b">
        <v>0</v>
      </c>
      <c r="BO35" s="90" t="b">
        <v>0</v>
      </c>
      <c r="BP35" s="90" t="b">
        <v>0</v>
      </c>
      <c r="BQ35" s="96" t="b">
        <v>0</v>
      </c>
      <c r="BR35" s="97">
        <f t="shared" si="12"/>
        <v>0</v>
      </c>
      <c r="BS35" s="98"/>
      <c r="BT35" s="97">
        <f t="shared" si="13"/>
        <v>0</v>
      </c>
      <c r="BU35" s="95" t="b">
        <v>0</v>
      </c>
      <c r="BV35" s="90" t="b">
        <v>0</v>
      </c>
      <c r="BW35" s="90" t="b">
        <v>0</v>
      </c>
      <c r="BX35" s="90" t="b">
        <v>0</v>
      </c>
      <c r="BY35" s="96" t="b">
        <v>0</v>
      </c>
      <c r="BZ35" s="97">
        <f t="shared" si="14"/>
        <v>0</v>
      </c>
      <c r="CA35" s="98"/>
      <c r="CB35" s="97">
        <f t="shared" si="15"/>
        <v>0</v>
      </c>
      <c r="CC35" s="95" t="b">
        <v>0</v>
      </c>
      <c r="CD35" s="90" t="b">
        <v>0</v>
      </c>
      <c r="CE35" s="90" t="b">
        <v>0</v>
      </c>
      <c r="CF35" s="90" t="b">
        <v>0</v>
      </c>
      <c r="CG35" s="90" t="b">
        <v>0</v>
      </c>
      <c r="CH35" s="90" t="b">
        <v>0</v>
      </c>
      <c r="CI35" s="90" t="b">
        <v>0</v>
      </c>
      <c r="CJ35" s="96" t="b">
        <v>0</v>
      </c>
      <c r="CK35" s="97">
        <f t="shared" si="16"/>
        <v>0</v>
      </c>
      <c r="CL35" s="98"/>
      <c r="CM35" s="97">
        <f t="shared" si="17"/>
        <v>0</v>
      </c>
      <c r="CN35" s="95" t="b">
        <v>0</v>
      </c>
      <c r="CO35" s="90" t="b">
        <v>0</v>
      </c>
      <c r="CP35" s="90" t="b">
        <v>0</v>
      </c>
      <c r="CQ35" s="96" t="b">
        <v>0</v>
      </c>
      <c r="CR35" s="97">
        <f t="shared" si="18"/>
        <v>0</v>
      </c>
      <c r="CS35" s="98"/>
      <c r="CT35" s="97">
        <f t="shared" si="19"/>
        <v>0</v>
      </c>
      <c r="CU35" s="98"/>
      <c r="CV35" s="98"/>
      <c r="CW35" s="98"/>
      <c r="CX35" s="98"/>
    </row>
    <row r="36" spans="1:102" ht="21" customHeight="1" x14ac:dyDescent="0.15">
      <c r="A36" s="87" t="s">
        <v>58</v>
      </c>
      <c r="B36" s="88" t="b">
        <v>1</v>
      </c>
      <c r="C36" s="89" t="b">
        <v>0</v>
      </c>
      <c r="D36" s="90" t="b">
        <v>1</v>
      </c>
      <c r="E36" s="90" t="b">
        <v>0</v>
      </c>
      <c r="F36" s="90" t="b">
        <v>1</v>
      </c>
      <c r="G36" s="90" t="b">
        <v>0</v>
      </c>
      <c r="H36" s="90" t="b">
        <v>0</v>
      </c>
      <c r="I36" s="91" t="b">
        <v>0</v>
      </c>
      <c r="J36" s="92">
        <f t="shared" si="0"/>
        <v>2</v>
      </c>
      <c r="K36" s="93"/>
      <c r="L36" s="94">
        <f t="shared" si="1"/>
        <v>2</v>
      </c>
      <c r="M36" s="95" t="b">
        <v>1</v>
      </c>
      <c r="N36" s="90" t="b">
        <v>0</v>
      </c>
      <c r="O36" s="90" t="b">
        <v>0</v>
      </c>
      <c r="P36" s="90" t="b">
        <v>0</v>
      </c>
      <c r="Q36" s="90" t="b">
        <v>0</v>
      </c>
      <c r="R36" s="90" t="b">
        <v>0</v>
      </c>
      <c r="S36" s="91" t="b">
        <v>0</v>
      </c>
      <c r="T36" s="92">
        <f t="shared" si="2"/>
        <v>1</v>
      </c>
      <c r="U36" s="93"/>
      <c r="V36" s="94">
        <f t="shared" si="3"/>
        <v>1</v>
      </c>
      <c r="W36" s="95" t="b">
        <v>0</v>
      </c>
      <c r="X36" s="90" t="b">
        <v>0</v>
      </c>
      <c r="Y36" s="90" t="b">
        <v>0</v>
      </c>
      <c r="Z36" s="90" t="b">
        <v>0</v>
      </c>
      <c r="AA36" s="90" t="b">
        <v>1</v>
      </c>
      <c r="AB36" s="90" t="b">
        <v>0</v>
      </c>
      <c r="AC36" s="90" t="b">
        <v>0</v>
      </c>
      <c r="AD36" s="91" t="b">
        <v>0</v>
      </c>
      <c r="AE36" s="92">
        <f t="shared" si="4"/>
        <v>1</v>
      </c>
      <c r="AF36" s="93"/>
      <c r="AG36" s="94">
        <f t="shared" si="5"/>
        <v>1</v>
      </c>
      <c r="AH36" s="95" t="b">
        <v>0</v>
      </c>
      <c r="AI36" s="90" t="b">
        <v>0</v>
      </c>
      <c r="AJ36" s="90" t="b">
        <v>0</v>
      </c>
      <c r="AK36" s="90" t="b">
        <v>0</v>
      </c>
      <c r="AL36" s="90" t="b">
        <v>0</v>
      </c>
      <c r="AM36" s="91" t="b">
        <v>0</v>
      </c>
      <c r="AN36" s="92">
        <f t="shared" si="6"/>
        <v>0</v>
      </c>
      <c r="AO36" s="93"/>
      <c r="AP36" s="94">
        <f t="shared" si="7"/>
        <v>0</v>
      </c>
      <c r="AQ36" s="95" t="b">
        <v>0</v>
      </c>
      <c r="AR36" s="90" t="b">
        <v>0</v>
      </c>
      <c r="AS36" s="90" t="b">
        <v>0</v>
      </c>
      <c r="AT36" s="90" t="b">
        <v>0</v>
      </c>
      <c r="AU36" s="90" t="b">
        <v>0</v>
      </c>
      <c r="AV36" s="90" t="b">
        <v>0</v>
      </c>
      <c r="AW36" s="90" t="b">
        <v>0</v>
      </c>
      <c r="AX36" s="91" t="b">
        <v>0</v>
      </c>
      <c r="AY36" s="92">
        <f t="shared" si="8"/>
        <v>0</v>
      </c>
      <c r="AZ36" s="93"/>
      <c r="BA36" s="94">
        <f t="shared" si="9"/>
        <v>0</v>
      </c>
      <c r="BB36" s="95" t="b">
        <v>0</v>
      </c>
      <c r="BC36" s="90" t="b">
        <v>0</v>
      </c>
      <c r="BD36" s="90" t="b">
        <v>0</v>
      </c>
      <c r="BE36" s="96" t="b">
        <v>0</v>
      </c>
      <c r="BF36" s="97">
        <f t="shared" si="10"/>
        <v>0</v>
      </c>
      <c r="BG36" s="98"/>
      <c r="BH36" s="99">
        <f t="shared" si="11"/>
        <v>0</v>
      </c>
      <c r="BI36" s="97" t="b">
        <v>0</v>
      </c>
      <c r="BJ36" s="95" t="b">
        <v>0</v>
      </c>
      <c r="BK36" s="96" t="b">
        <v>0</v>
      </c>
      <c r="BL36" s="95" t="b">
        <v>0</v>
      </c>
      <c r="BM36" s="90" t="b">
        <v>0</v>
      </c>
      <c r="BN36" s="90" t="b">
        <v>0</v>
      </c>
      <c r="BO36" s="90" t="b">
        <v>0</v>
      </c>
      <c r="BP36" s="90" t="b">
        <v>0</v>
      </c>
      <c r="BQ36" s="96" t="b">
        <v>0</v>
      </c>
      <c r="BR36" s="97">
        <f t="shared" si="12"/>
        <v>0</v>
      </c>
      <c r="BS36" s="98"/>
      <c r="BT36" s="97">
        <f t="shared" si="13"/>
        <v>0</v>
      </c>
      <c r="BU36" s="95" t="b">
        <v>0</v>
      </c>
      <c r="BV36" s="90" t="b">
        <v>0</v>
      </c>
      <c r="BW36" s="90" t="b">
        <v>0</v>
      </c>
      <c r="BX36" s="90" t="b">
        <v>0</v>
      </c>
      <c r="BY36" s="96" t="b">
        <v>0</v>
      </c>
      <c r="BZ36" s="97">
        <f t="shared" si="14"/>
        <v>0</v>
      </c>
      <c r="CA36" s="98"/>
      <c r="CB36" s="97">
        <f t="shared" si="15"/>
        <v>0</v>
      </c>
      <c r="CC36" s="95" t="b">
        <v>0</v>
      </c>
      <c r="CD36" s="90" t="b">
        <v>0</v>
      </c>
      <c r="CE36" s="90" t="b">
        <v>0</v>
      </c>
      <c r="CF36" s="90" t="b">
        <v>0</v>
      </c>
      <c r="CG36" s="90" t="b">
        <v>0</v>
      </c>
      <c r="CH36" s="90" t="b">
        <v>0</v>
      </c>
      <c r="CI36" s="90" t="b">
        <v>0</v>
      </c>
      <c r="CJ36" s="96" t="b">
        <v>0</v>
      </c>
      <c r="CK36" s="97">
        <f t="shared" si="16"/>
        <v>0</v>
      </c>
      <c r="CL36" s="98"/>
      <c r="CM36" s="97">
        <f t="shared" si="17"/>
        <v>0</v>
      </c>
      <c r="CN36" s="95" t="b">
        <v>0</v>
      </c>
      <c r="CO36" s="90" t="b">
        <v>0</v>
      </c>
      <c r="CP36" s="90" t="b">
        <v>0</v>
      </c>
      <c r="CQ36" s="96" t="b">
        <v>0</v>
      </c>
      <c r="CR36" s="97">
        <f t="shared" si="18"/>
        <v>0</v>
      </c>
      <c r="CS36" s="98"/>
      <c r="CT36" s="97">
        <f t="shared" si="19"/>
        <v>0</v>
      </c>
      <c r="CU36" s="98"/>
      <c r="CV36" s="98"/>
      <c r="CW36" s="98"/>
      <c r="CX36" s="98"/>
    </row>
    <row r="37" spans="1:102" ht="21" customHeight="1" x14ac:dyDescent="0.15">
      <c r="A37" s="87" t="s">
        <v>38</v>
      </c>
      <c r="B37" s="88" t="b">
        <v>1</v>
      </c>
      <c r="C37" s="89" t="b">
        <v>0</v>
      </c>
      <c r="D37" s="90" t="b">
        <v>1</v>
      </c>
      <c r="E37" s="90" t="b">
        <v>0</v>
      </c>
      <c r="F37" s="90" t="b">
        <v>1</v>
      </c>
      <c r="G37" s="90" t="b">
        <v>0</v>
      </c>
      <c r="H37" s="90" t="b">
        <v>0</v>
      </c>
      <c r="I37" s="91" t="b">
        <v>0</v>
      </c>
      <c r="J37" s="92">
        <f t="shared" si="0"/>
        <v>2</v>
      </c>
      <c r="K37" s="93"/>
      <c r="L37" s="94">
        <f t="shared" si="1"/>
        <v>2</v>
      </c>
      <c r="M37" s="95" t="b">
        <v>1</v>
      </c>
      <c r="N37" s="90" t="b">
        <v>0</v>
      </c>
      <c r="O37" s="90" t="b">
        <v>1</v>
      </c>
      <c r="P37" s="90" t="b">
        <v>0</v>
      </c>
      <c r="Q37" s="90" t="b">
        <v>1</v>
      </c>
      <c r="R37" s="90" t="b">
        <v>0</v>
      </c>
      <c r="S37" s="91" t="b">
        <v>1</v>
      </c>
      <c r="T37" s="92">
        <f t="shared" si="2"/>
        <v>4</v>
      </c>
      <c r="U37" s="93"/>
      <c r="V37" s="94">
        <f t="shared" si="3"/>
        <v>4</v>
      </c>
      <c r="W37" s="95" t="b">
        <v>0</v>
      </c>
      <c r="X37" s="90" t="b">
        <v>1</v>
      </c>
      <c r="Y37" s="90" t="b">
        <v>0</v>
      </c>
      <c r="Z37" s="90" t="b">
        <v>1</v>
      </c>
      <c r="AA37" s="90" t="b">
        <v>1</v>
      </c>
      <c r="AB37" s="90" t="b">
        <v>0</v>
      </c>
      <c r="AC37" s="90" t="b">
        <v>0</v>
      </c>
      <c r="AD37" s="91" t="b">
        <v>0</v>
      </c>
      <c r="AE37" s="92">
        <f t="shared" si="4"/>
        <v>3</v>
      </c>
      <c r="AF37" s="93"/>
      <c r="AG37" s="94">
        <f t="shared" si="5"/>
        <v>3</v>
      </c>
      <c r="AH37" s="95" t="b">
        <v>0</v>
      </c>
      <c r="AI37" s="90" t="b">
        <v>0</v>
      </c>
      <c r="AJ37" s="90" t="b">
        <v>0</v>
      </c>
      <c r="AK37" s="90" t="b">
        <v>0</v>
      </c>
      <c r="AL37" s="90" t="b">
        <v>0</v>
      </c>
      <c r="AM37" s="91" t="b">
        <v>0</v>
      </c>
      <c r="AN37" s="92">
        <f t="shared" si="6"/>
        <v>0</v>
      </c>
      <c r="AO37" s="93"/>
      <c r="AP37" s="94">
        <f t="shared" si="7"/>
        <v>0</v>
      </c>
      <c r="AQ37" s="95" t="b">
        <v>0</v>
      </c>
      <c r="AR37" s="90" t="b">
        <v>0</v>
      </c>
      <c r="AS37" s="90" t="b">
        <v>0</v>
      </c>
      <c r="AT37" s="90" t="b">
        <v>0</v>
      </c>
      <c r="AU37" s="90" t="b">
        <v>0</v>
      </c>
      <c r="AV37" s="90" t="b">
        <v>0</v>
      </c>
      <c r="AW37" s="90" t="b">
        <v>0</v>
      </c>
      <c r="AX37" s="91" t="b">
        <v>0</v>
      </c>
      <c r="AY37" s="92">
        <f t="shared" si="8"/>
        <v>0</v>
      </c>
      <c r="AZ37" s="93"/>
      <c r="BA37" s="94">
        <f t="shared" si="9"/>
        <v>0</v>
      </c>
      <c r="BB37" s="95" t="b">
        <v>0</v>
      </c>
      <c r="BC37" s="90" t="b">
        <v>0</v>
      </c>
      <c r="BD37" s="90" t="b">
        <v>0</v>
      </c>
      <c r="BE37" s="96" t="b">
        <v>0</v>
      </c>
      <c r="BF37" s="97">
        <f t="shared" si="10"/>
        <v>0</v>
      </c>
      <c r="BG37" s="98"/>
      <c r="BH37" s="99">
        <f t="shared" si="11"/>
        <v>0</v>
      </c>
      <c r="BI37" s="97" t="b">
        <v>0</v>
      </c>
      <c r="BJ37" s="95" t="b">
        <v>0</v>
      </c>
      <c r="BK37" s="96" t="b">
        <v>0</v>
      </c>
      <c r="BL37" s="95" t="b">
        <v>0</v>
      </c>
      <c r="BM37" s="90" t="b">
        <v>0</v>
      </c>
      <c r="BN37" s="90" t="b">
        <v>0</v>
      </c>
      <c r="BO37" s="90" t="b">
        <v>0</v>
      </c>
      <c r="BP37" s="90" t="b">
        <v>0</v>
      </c>
      <c r="BQ37" s="96" t="b">
        <v>0</v>
      </c>
      <c r="BR37" s="97">
        <f t="shared" si="12"/>
        <v>0</v>
      </c>
      <c r="BS37" s="98"/>
      <c r="BT37" s="97">
        <f t="shared" si="13"/>
        <v>0</v>
      </c>
      <c r="BU37" s="95" t="b">
        <v>0</v>
      </c>
      <c r="BV37" s="90" t="b">
        <v>0</v>
      </c>
      <c r="BW37" s="90" t="b">
        <v>0</v>
      </c>
      <c r="BX37" s="90" t="b">
        <v>0</v>
      </c>
      <c r="BY37" s="96" t="b">
        <v>0</v>
      </c>
      <c r="BZ37" s="97">
        <f t="shared" si="14"/>
        <v>0</v>
      </c>
      <c r="CA37" s="98"/>
      <c r="CB37" s="97">
        <f t="shared" si="15"/>
        <v>0</v>
      </c>
      <c r="CC37" s="95" t="b">
        <v>0</v>
      </c>
      <c r="CD37" s="90" t="b">
        <v>0</v>
      </c>
      <c r="CE37" s="90" t="b">
        <v>0</v>
      </c>
      <c r="CF37" s="90" t="b">
        <v>0</v>
      </c>
      <c r="CG37" s="90" t="b">
        <v>0</v>
      </c>
      <c r="CH37" s="90" t="b">
        <v>0</v>
      </c>
      <c r="CI37" s="90" t="b">
        <v>0</v>
      </c>
      <c r="CJ37" s="96" t="b">
        <v>0</v>
      </c>
      <c r="CK37" s="97">
        <f t="shared" si="16"/>
        <v>0</v>
      </c>
      <c r="CL37" s="98"/>
      <c r="CM37" s="97">
        <f t="shared" si="17"/>
        <v>0</v>
      </c>
      <c r="CN37" s="95" t="b">
        <v>0</v>
      </c>
      <c r="CO37" s="90" t="b">
        <v>0</v>
      </c>
      <c r="CP37" s="90" t="b">
        <v>0</v>
      </c>
      <c r="CQ37" s="96" t="b">
        <v>0</v>
      </c>
      <c r="CR37" s="97">
        <f t="shared" si="18"/>
        <v>0</v>
      </c>
      <c r="CS37" s="98"/>
      <c r="CT37" s="97">
        <f t="shared" si="19"/>
        <v>0</v>
      </c>
      <c r="CU37" s="98"/>
      <c r="CV37" s="98"/>
      <c r="CW37" s="98"/>
      <c r="CX37" s="98"/>
    </row>
    <row r="38" spans="1:102" ht="21" customHeight="1" x14ac:dyDescent="0.15">
      <c r="A38" s="87" t="s">
        <v>39</v>
      </c>
      <c r="B38" s="88" t="b">
        <v>1</v>
      </c>
      <c r="C38" s="89" t="b">
        <v>1</v>
      </c>
      <c r="D38" s="90" t="b">
        <v>0</v>
      </c>
      <c r="E38" s="90" t="b">
        <v>0</v>
      </c>
      <c r="F38" s="90" t="b">
        <v>1</v>
      </c>
      <c r="G38" s="90" t="b">
        <v>0</v>
      </c>
      <c r="H38" s="90" t="b">
        <v>0</v>
      </c>
      <c r="I38" s="91" t="b">
        <v>0</v>
      </c>
      <c r="J38" s="92">
        <f t="shared" si="0"/>
        <v>2</v>
      </c>
      <c r="K38" s="93"/>
      <c r="L38" s="94">
        <f t="shared" si="1"/>
        <v>2</v>
      </c>
      <c r="M38" s="95" t="b">
        <v>1</v>
      </c>
      <c r="N38" s="90" t="b">
        <v>0</v>
      </c>
      <c r="O38" s="90" t="b">
        <v>1</v>
      </c>
      <c r="P38" s="90" t="b">
        <v>0</v>
      </c>
      <c r="Q38" s="90" t="b">
        <v>1</v>
      </c>
      <c r="R38" s="90" t="b">
        <v>0</v>
      </c>
      <c r="S38" s="91" t="b">
        <v>1</v>
      </c>
      <c r="T38" s="92">
        <f t="shared" si="2"/>
        <v>4</v>
      </c>
      <c r="U38" s="93"/>
      <c r="V38" s="94">
        <f t="shared" si="3"/>
        <v>4</v>
      </c>
      <c r="W38" s="95" t="b">
        <v>0</v>
      </c>
      <c r="X38" s="90" t="b">
        <v>1</v>
      </c>
      <c r="Y38" s="90" t="b">
        <v>0</v>
      </c>
      <c r="Z38" s="90" t="b">
        <v>1</v>
      </c>
      <c r="AA38" s="90" t="b">
        <v>0</v>
      </c>
      <c r="AB38" s="90" t="b">
        <v>0</v>
      </c>
      <c r="AC38" s="90" t="b">
        <v>0</v>
      </c>
      <c r="AD38" s="91" t="b">
        <v>0</v>
      </c>
      <c r="AE38" s="92">
        <f t="shared" si="4"/>
        <v>2</v>
      </c>
      <c r="AF38" s="93"/>
      <c r="AG38" s="94">
        <f t="shared" si="5"/>
        <v>2</v>
      </c>
      <c r="AH38" s="95" t="b">
        <v>0</v>
      </c>
      <c r="AI38" s="90" t="b">
        <v>1</v>
      </c>
      <c r="AJ38" s="90" t="b">
        <v>0</v>
      </c>
      <c r="AK38" s="90" t="b">
        <v>0</v>
      </c>
      <c r="AL38" s="90" t="b">
        <v>0</v>
      </c>
      <c r="AM38" s="91" t="b">
        <v>0</v>
      </c>
      <c r="AN38" s="92">
        <f t="shared" si="6"/>
        <v>1</v>
      </c>
      <c r="AO38" s="93"/>
      <c r="AP38" s="94">
        <f t="shared" si="7"/>
        <v>1</v>
      </c>
      <c r="AQ38" s="95" t="b">
        <v>0</v>
      </c>
      <c r="AR38" s="90" t="b">
        <v>0</v>
      </c>
      <c r="AS38" s="90" t="b">
        <v>0</v>
      </c>
      <c r="AT38" s="90" t="b">
        <v>0</v>
      </c>
      <c r="AU38" s="90" t="b">
        <v>0</v>
      </c>
      <c r="AV38" s="90" t="b">
        <v>0</v>
      </c>
      <c r="AW38" s="90" t="b">
        <v>0</v>
      </c>
      <c r="AX38" s="91" t="b">
        <v>0</v>
      </c>
      <c r="AY38" s="92">
        <f t="shared" si="8"/>
        <v>0</v>
      </c>
      <c r="AZ38" s="93"/>
      <c r="BA38" s="94">
        <f t="shared" si="9"/>
        <v>0</v>
      </c>
      <c r="BB38" s="95" t="b">
        <v>0</v>
      </c>
      <c r="BC38" s="90" t="b">
        <v>0</v>
      </c>
      <c r="BD38" s="90" t="b">
        <v>0</v>
      </c>
      <c r="BE38" s="96" t="b">
        <v>0</v>
      </c>
      <c r="BF38" s="97">
        <f t="shared" si="10"/>
        <v>0</v>
      </c>
      <c r="BG38" s="98"/>
      <c r="BH38" s="99">
        <f t="shared" si="11"/>
        <v>0</v>
      </c>
      <c r="BI38" s="95" t="b">
        <v>0</v>
      </c>
      <c r="BJ38" s="90" t="b">
        <v>0</v>
      </c>
      <c r="BK38" s="90" t="b">
        <v>0</v>
      </c>
      <c r="BL38" s="90" t="b">
        <v>0</v>
      </c>
      <c r="BM38" s="90" t="b">
        <v>0</v>
      </c>
      <c r="BN38" s="90" t="b">
        <v>0</v>
      </c>
      <c r="BO38" s="90" t="b">
        <v>0</v>
      </c>
      <c r="BP38" s="90" t="b">
        <v>0</v>
      </c>
      <c r="BQ38" s="96" t="b">
        <v>0</v>
      </c>
      <c r="BR38" s="97">
        <f t="shared" si="12"/>
        <v>0</v>
      </c>
      <c r="BS38" s="98"/>
      <c r="BT38" s="97">
        <f t="shared" si="13"/>
        <v>0</v>
      </c>
      <c r="BU38" s="95" t="b">
        <v>0</v>
      </c>
      <c r="BV38" s="90" t="b">
        <v>0</v>
      </c>
      <c r="BW38" s="90" t="b">
        <v>0</v>
      </c>
      <c r="BX38" s="90" t="b">
        <v>0</v>
      </c>
      <c r="BY38" s="96" t="b">
        <v>0</v>
      </c>
      <c r="BZ38" s="97">
        <f t="shared" si="14"/>
        <v>0</v>
      </c>
      <c r="CA38" s="98"/>
      <c r="CB38" s="97">
        <f t="shared" si="15"/>
        <v>0</v>
      </c>
      <c r="CC38" s="95" t="b">
        <v>0</v>
      </c>
      <c r="CD38" s="90" t="b">
        <v>0</v>
      </c>
      <c r="CE38" s="90" t="b">
        <v>0</v>
      </c>
      <c r="CF38" s="90" t="b">
        <v>0</v>
      </c>
      <c r="CG38" s="90" t="b">
        <v>0</v>
      </c>
      <c r="CH38" s="90" t="b">
        <v>0</v>
      </c>
      <c r="CI38" s="90" t="b">
        <v>0</v>
      </c>
      <c r="CJ38" s="96" t="b">
        <v>0</v>
      </c>
      <c r="CK38" s="97">
        <f t="shared" si="16"/>
        <v>0</v>
      </c>
      <c r="CL38" s="98"/>
      <c r="CM38" s="97">
        <f t="shared" si="17"/>
        <v>0</v>
      </c>
      <c r="CN38" s="95" t="b">
        <v>0</v>
      </c>
      <c r="CO38" s="90" t="b">
        <v>0</v>
      </c>
      <c r="CP38" s="90" t="b">
        <v>0</v>
      </c>
      <c r="CQ38" s="96" t="b">
        <v>0</v>
      </c>
      <c r="CR38" s="97">
        <f t="shared" si="18"/>
        <v>0</v>
      </c>
      <c r="CS38" s="98"/>
      <c r="CT38" s="97">
        <f t="shared" si="19"/>
        <v>0</v>
      </c>
      <c r="CU38" s="98"/>
      <c r="CV38" s="98"/>
      <c r="CW38" s="98"/>
      <c r="CX38" s="98"/>
    </row>
    <row r="39" spans="1:102" ht="21" customHeight="1" x14ac:dyDescent="0.15">
      <c r="A39" s="87" t="s">
        <v>43</v>
      </c>
      <c r="B39" s="88" t="b">
        <v>1</v>
      </c>
      <c r="C39" s="89" t="b">
        <v>0</v>
      </c>
      <c r="D39" s="90" t="b">
        <v>1</v>
      </c>
      <c r="E39" s="90" t="b">
        <v>0</v>
      </c>
      <c r="F39" s="90" t="b">
        <v>1</v>
      </c>
      <c r="G39" s="90" t="b">
        <v>0</v>
      </c>
      <c r="H39" s="90" t="b">
        <v>0</v>
      </c>
      <c r="I39" s="91" t="b">
        <v>0</v>
      </c>
      <c r="J39" s="92">
        <f t="shared" si="0"/>
        <v>2</v>
      </c>
      <c r="K39" s="93"/>
      <c r="L39" s="94">
        <f t="shared" si="1"/>
        <v>2</v>
      </c>
      <c r="M39" s="95" t="b">
        <v>1</v>
      </c>
      <c r="N39" s="90" t="b">
        <v>0</v>
      </c>
      <c r="O39" s="90" t="b">
        <v>0</v>
      </c>
      <c r="P39" s="90" t="b">
        <v>0</v>
      </c>
      <c r="Q39" s="90" t="b">
        <v>1</v>
      </c>
      <c r="R39" s="90" t="b">
        <v>0</v>
      </c>
      <c r="S39" s="91" t="b">
        <v>1</v>
      </c>
      <c r="T39" s="92">
        <f t="shared" si="2"/>
        <v>3</v>
      </c>
      <c r="U39" s="93"/>
      <c r="V39" s="94">
        <f t="shared" si="3"/>
        <v>3</v>
      </c>
      <c r="W39" s="95" t="b">
        <v>0</v>
      </c>
      <c r="X39" s="90" t="b">
        <v>1</v>
      </c>
      <c r="Y39" s="90" t="b">
        <v>0</v>
      </c>
      <c r="Z39" s="90" t="b">
        <v>1</v>
      </c>
      <c r="AA39" s="90" t="b">
        <v>1</v>
      </c>
      <c r="AB39" s="90" t="b">
        <v>0</v>
      </c>
      <c r="AC39" s="90" t="b">
        <v>0</v>
      </c>
      <c r="AD39" s="91" t="b">
        <v>0</v>
      </c>
      <c r="AE39" s="92">
        <f t="shared" si="4"/>
        <v>3</v>
      </c>
      <c r="AF39" s="93"/>
      <c r="AG39" s="94">
        <f t="shared" si="5"/>
        <v>3</v>
      </c>
      <c r="AH39" s="95" t="b">
        <v>0</v>
      </c>
      <c r="AI39" s="90" t="b">
        <v>1</v>
      </c>
      <c r="AJ39" s="90" t="b">
        <v>0</v>
      </c>
      <c r="AK39" s="90" t="b">
        <v>0</v>
      </c>
      <c r="AL39" s="90" t="b">
        <v>0</v>
      </c>
      <c r="AM39" s="91" t="b">
        <v>0</v>
      </c>
      <c r="AN39" s="92">
        <f t="shared" si="6"/>
        <v>1</v>
      </c>
      <c r="AO39" s="93"/>
      <c r="AP39" s="94">
        <f t="shared" si="7"/>
        <v>1</v>
      </c>
      <c r="AQ39" s="95" t="b">
        <v>0</v>
      </c>
      <c r="AR39" s="90" t="b">
        <v>0</v>
      </c>
      <c r="AS39" s="90" t="b">
        <v>0</v>
      </c>
      <c r="AT39" s="90" t="b">
        <v>0</v>
      </c>
      <c r="AU39" s="90" t="b">
        <v>0</v>
      </c>
      <c r="AV39" s="90" t="b">
        <v>0</v>
      </c>
      <c r="AW39" s="90" t="b">
        <v>0</v>
      </c>
      <c r="AX39" s="91" t="b">
        <v>0</v>
      </c>
      <c r="AY39" s="92">
        <f t="shared" si="8"/>
        <v>0</v>
      </c>
      <c r="AZ39" s="93"/>
      <c r="BA39" s="94">
        <f t="shared" si="9"/>
        <v>0</v>
      </c>
      <c r="BB39" s="95" t="b">
        <v>0</v>
      </c>
      <c r="BC39" s="90" t="b">
        <v>0</v>
      </c>
      <c r="BD39" s="90" t="b">
        <v>0</v>
      </c>
      <c r="BE39" s="96" t="b">
        <v>0</v>
      </c>
      <c r="BF39" s="97">
        <f t="shared" si="10"/>
        <v>0</v>
      </c>
      <c r="BG39" s="98"/>
      <c r="BH39" s="99">
        <f t="shared" si="11"/>
        <v>0</v>
      </c>
      <c r="BI39" s="97" t="b">
        <v>0</v>
      </c>
      <c r="BJ39" s="95" t="b">
        <v>0</v>
      </c>
      <c r="BK39" s="96" t="b">
        <v>0</v>
      </c>
      <c r="BL39" s="95" t="b">
        <v>0</v>
      </c>
      <c r="BM39" s="90" t="b">
        <v>0</v>
      </c>
      <c r="BN39" s="90" t="b">
        <v>0</v>
      </c>
      <c r="BO39" s="90" t="b">
        <v>0</v>
      </c>
      <c r="BP39" s="90" t="b">
        <v>0</v>
      </c>
      <c r="BQ39" s="96" t="b">
        <v>0</v>
      </c>
      <c r="BR39" s="97">
        <f t="shared" si="12"/>
        <v>0</v>
      </c>
      <c r="BS39" s="98"/>
      <c r="BT39" s="97">
        <f t="shared" si="13"/>
        <v>0</v>
      </c>
      <c r="BU39" s="95" t="b">
        <v>0</v>
      </c>
      <c r="BV39" s="90" t="b">
        <v>0</v>
      </c>
      <c r="BW39" s="90" t="b">
        <v>0</v>
      </c>
      <c r="BX39" s="90" t="b">
        <v>0</v>
      </c>
      <c r="BY39" s="96" t="b">
        <v>0</v>
      </c>
      <c r="BZ39" s="97">
        <f t="shared" si="14"/>
        <v>0</v>
      </c>
      <c r="CA39" s="98"/>
      <c r="CB39" s="97">
        <f t="shared" si="15"/>
        <v>0</v>
      </c>
      <c r="CC39" s="95" t="b">
        <v>0</v>
      </c>
      <c r="CD39" s="90" t="b">
        <v>0</v>
      </c>
      <c r="CE39" s="90" t="b">
        <v>0</v>
      </c>
      <c r="CF39" s="90" t="b">
        <v>0</v>
      </c>
      <c r="CG39" s="90" t="b">
        <v>0</v>
      </c>
      <c r="CH39" s="90" t="b">
        <v>0</v>
      </c>
      <c r="CI39" s="90" t="b">
        <v>0</v>
      </c>
      <c r="CJ39" s="96" t="b">
        <v>0</v>
      </c>
      <c r="CK39" s="97">
        <f t="shared" si="16"/>
        <v>0</v>
      </c>
      <c r="CL39" s="98"/>
      <c r="CM39" s="97">
        <f t="shared" si="17"/>
        <v>0</v>
      </c>
      <c r="CN39" s="95" t="b">
        <v>0</v>
      </c>
      <c r="CO39" s="90" t="b">
        <v>0</v>
      </c>
      <c r="CP39" s="90" t="b">
        <v>0</v>
      </c>
      <c r="CQ39" s="96" t="b">
        <v>0</v>
      </c>
      <c r="CR39" s="97">
        <f t="shared" si="18"/>
        <v>0</v>
      </c>
      <c r="CS39" s="98"/>
      <c r="CT39" s="97">
        <f t="shared" si="19"/>
        <v>0</v>
      </c>
      <c r="CU39" s="98"/>
      <c r="CV39" s="98"/>
      <c r="CW39" s="98"/>
      <c r="CX39" s="98"/>
    </row>
    <row r="40" spans="1:102" ht="21" customHeight="1" x14ac:dyDescent="0.15">
      <c r="A40" s="102" t="s">
        <v>50</v>
      </c>
      <c r="B40" s="88" t="b">
        <v>1</v>
      </c>
      <c r="C40" s="89" t="b">
        <v>0</v>
      </c>
      <c r="D40" s="90" t="b">
        <v>1</v>
      </c>
      <c r="E40" s="90" t="b">
        <v>0</v>
      </c>
      <c r="F40" s="90" t="b">
        <v>1</v>
      </c>
      <c r="G40" s="90" t="b">
        <v>0</v>
      </c>
      <c r="H40" s="90" t="b">
        <v>0</v>
      </c>
      <c r="I40" s="91" t="b">
        <v>0</v>
      </c>
      <c r="J40" s="92">
        <f t="shared" si="0"/>
        <v>2</v>
      </c>
      <c r="K40" s="93"/>
      <c r="L40" s="94">
        <f t="shared" si="1"/>
        <v>2</v>
      </c>
      <c r="M40" s="95" t="b">
        <v>1</v>
      </c>
      <c r="N40" s="90" t="b">
        <v>0</v>
      </c>
      <c r="O40" s="90" t="b">
        <v>1</v>
      </c>
      <c r="P40" s="90" t="b">
        <v>0</v>
      </c>
      <c r="Q40" s="90" t="b">
        <v>0</v>
      </c>
      <c r="R40" s="90" t="b">
        <v>0</v>
      </c>
      <c r="S40" s="91" t="b">
        <v>1</v>
      </c>
      <c r="T40" s="92">
        <f t="shared" si="2"/>
        <v>3</v>
      </c>
      <c r="U40" s="93"/>
      <c r="V40" s="94">
        <f t="shared" si="3"/>
        <v>3</v>
      </c>
      <c r="W40" s="95" t="b">
        <v>0</v>
      </c>
      <c r="X40" s="90" t="b">
        <v>1</v>
      </c>
      <c r="Y40" s="90" t="b">
        <v>0</v>
      </c>
      <c r="Z40" s="90" t="b">
        <v>0</v>
      </c>
      <c r="AA40" s="90" t="b">
        <v>1</v>
      </c>
      <c r="AB40" s="90" t="b">
        <v>0</v>
      </c>
      <c r="AC40" s="90" t="b">
        <v>0</v>
      </c>
      <c r="AD40" s="91" t="b">
        <v>0</v>
      </c>
      <c r="AE40" s="92">
        <f t="shared" si="4"/>
        <v>2</v>
      </c>
      <c r="AF40" s="93"/>
      <c r="AG40" s="94">
        <f t="shared" si="5"/>
        <v>2</v>
      </c>
      <c r="AH40" s="95" t="b">
        <v>0</v>
      </c>
      <c r="AI40" s="90" t="b">
        <v>1</v>
      </c>
      <c r="AJ40" s="90" t="b">
        <v>0</v>
      </c>
      <c r="AK40" s="90" t="b">
        <v>0</v>
      </c>
      <c r="AL40" s="90" t="b">
        <v>0</v>
      </c>
      <c r="AM40" s="91" t="b">
        <v>0</v>
      </c>
      <c r="AN40" s="92">
        <f t="shared" si="6"/>
        <v>1</v>
      </c>
      <c r="AO40" s="93"/>
      <c r="AP40" s="94">
        <f t="shared" si="7"/>
        <v>1</v>
      </c>
      <c r="AQ40" s="95" t="b">
        <v>0</v>
      </c>
      <c r="AR40" s="90" t="b">
        <v>0</v>
      </c>
      <c r="AS40" s="90" t="b">
        <v>0</v>
      </c>
      <c r="AT40" s="90" t="b">
        <v>0</v>
      </c>
      <c r="AU40" s="90" t="b">
        <v>0</v>
      </c>
      <c r="AV40" s="90" t="b">
        <v>0</v>
      </c>
      <c r="AW40" s="90" t="b">
        <v>0</v>
      </c>
      <c r="AX40" s="91" t="b">
        <v>0</v>
      </c>
      <c r="AY40" s="92">
        <f t="shared" si="8"/>
        <v>0</v>
      </c>
      <c r="AZ40" s="93"/>
      <c r="BA40" s="94">
        <f t="shared" si="9"/>
        <v>0</v>
      </c>
      <c r="BB40" s="95" t="b">
        <v>0</v>
      </c>
      <c r="BC40" s="90" t="b">
        <v>0</v>
      </c>
      <c r="BD40" s="90" t="b">
        <v>0</v>
      </c>
      <c r="BE40" s="96" t="b">
        <v>0</v>
      </c>
      <c r="BF40" s="97">
        <f t="shared" si="10"/>
        <v>0</v>
      </c>
      <c r="BG40" s="98"/>
      <c r="BH40" s="99">
        <f t="shared" si="11"/>
        <v>0</v>
      </c>
      <c r="BI40" s="95" t="b">
        <v>0</v>
      </c>
      <c r="BJ40" s="90" t="b">
        <v>0</v>
      </c>
      <c r="BK40" s="90" t="b">
        <v>0</v>
      </c>
      <c r="BL40" s="90" t="b">
        <v>0</v>
      </c>
      <c r="BM40" s="90" t="b">
        <v>0</v>
      </c>
      <c r="BN40" s="90" t="b">
        <v>0</v>
      </c>
      <c r="BO40" s="90" t="b">
        <v>0</v>
      </c>
      <c r="BP40" s="90" t="b">
        <v>0</v>
      </c>
      <c r="BQ40" s="96" t="b">
        <v>0</v>
      </c>
      <c r="BR40" s="97">
        <f t="shared" si="12"/>
        <v>0</v>
      </c>
      <c r="BS40" s="98"/>
      <c r="BT40" s="97">
        <f t="shared" si="13"/>
        <v>0</v>
      </c>
      <c r="BU40" s="95" t="b">
        <v>0</v>
      </c>
      <c r="BV40" s="90" t="b">
        <v>0</v>
      </c>
      <c r="BW40" s="90" t="b">
        <v>0</v>
      </c>
      <c r="BX40" s="90" t="b">
        <v>0</v>
      </c>
      <c r="BY40" s="96" t="b">
        <v>0</v>
      </c>
      <c r="BZ40" s="97">
        <f t="shared" si="14"/>
        <v>0</v>
      </c>
      <c r="CA40" s="98"/>
      <c r="CB40" s="97">
        <f t="shared" si="15"/>
        <v>0</v>
      </c>
      <c r="CC40" s="95" t="b">
        <v>0</v>
      </c>
      <c r="CD40" s="90" t="b">
        <v>0</v>
      </c>
      <c r="CE40" s="90" t="b">
        <v>0</v>
      </c>
      <c r="CF40" s="90" t="b">
        <v>0</v>
      </c>
      <c r="CG40" s="90" t="b">
        <v>0</v>
      </c>
      <c r="CH40" s="90" t="b">
        <v>0</v>
      </c>
      <c r="CI40" s="90" t="b">
        <v>0</v>
      </c>
      <c r="CJ40" s="96" t="b">
        <v>0</v>
      </c>
      <c r="CK40" s="97">
        <f t="shared" si="16"/>
        <v>0</v>
      </c>
      <c r="CL40" s="98"/>
      <c r="CM40" s="97">
        <f t="shared" si="17"/>
        <v>0</v>
      </c>
      <c r="CN40" s="95" t="b">
        <v>0</v>
      </c>
      <c r="CO40" s="90" t="b">
        <v>0</v>
      </c>
      <c r="CP40" s="90" t="b">
        <v>0</v>
      </c>
      <c r="CQ40" s="96" t="b">
        <v>0</v>
      </c>
      <c r="CR40" s="97">
        <f t="shared" si="18"/>
        <v>0</v>
      </c>
      <c r="CS40" s="98"/>
      <c r="CT40" s="97">
        <f t="shared" si="19"/>
        <v>0</v>
      </c>
      <c r="CU40" s="98"/>
      <c r="CV40" s="98"/>
      <c r="CW40" s="98"/>
      <c r="CX40" s="98"/>
    </row>
    <row r="41" spans="1:102" ht="21" customHeight="1" x14ac:dyDescent="0.15">
      <c r="A41" s="87" t="s">
        <v>40</v>
      </c>
      <c r="B41" s="88" t="b">
        <v>1</v>
      </c>
      <c r="C41" s="89" t="b">
        <v>0</v>
      </c>
      <c r="D41" s="90" t="b">
        <v>1</v>
      </c>
      <c r="E41" s="90" t="b">
        <v>0</v>
      </c>
      <c r="F41" s="90" t="b">
        <v>1</v>
      </c>
      <c r="G41" s="90" t="b">
        <v>0</v>
      </c>
      <c r="H41" s="90" t="b">
        <v>0</v>
      </c>
      <c r="I41" s="91" t="b">
        <v>0</v>
      </c>
      <c r="J41" s="92">
        <f t="shared" si="0"/>
        <v>2</v>
      </c>
      <c r="K41" s="93"/>
      <c r="L41" s="94">
        <f t="shared" si="1"/>
        <v>2</v>
      </c>
      <c r="M41" s="95" t="b">
        <v>1</v>
      </c>
      <c r="N41" s="90" t="b">
        <v>0</v>
      </c>
      <c r="O41" s="90" t="b">
        <v>1</v>
      </c>
      <c r="P41" s="90" t="b">
        <v>0</v>
      </c>
      <c r="Q41" s="90" t="b">
        <v>1</v>
      </c>
      <c r="R41" s="90" t="b">
        <v>0</v>
      </c>
      <c r="S41" s="91" t="b">
        <v>1</v>
      </c>
      <c r="T41" s="92">
        <f t="shared" si="2"/>
        <v>4</v>
      </c>
      <c r="U41" s="93"/>
      <c r="V41" s="94">
        <f t="shared" si="3"/>
        <v>4</v>
      </c>
      <c r="W41" s="95" t="b">
        <v>0</v>
      </c>
      <c r="X41" s="90" t="b">
        <v>1</v>
      </c>
      <c r="Y41" s="90" t="b">
        <v>0</v>
      </c>
      <c r="Z41" s="90" t="b">
        <v>1</v>
      </c>
      <c r="AA41" s="90" t="b">
        <v>1</v>
      </c>
      <c r="AB41" s="90" t="b">
        <v>0</v>
      </c>
      <c r="AC41" s="90" t="b">
        <v>0</v>
      </c>
      <c r="AD41" s="91" t="b">
        <v>0</v>
      </c>
      <c r="AE41" s="92">
        <f t="shared" si="4"/>
        <v>3</v>
      </c>
      <c r="AF41" s="93"/>
      <c r="AG41" s="94">
        <f t="shared" si="5"/>
        <v>3</v>
      </c>
      <c r="AH41" s="95" t="b">
        <v>0</v>
      </c>
      <c r="AI41" s="90" t="b">
        <v>0</v>
      </c>
      <c r="AJ41" s="90" t="b">
        <v>0</v>
      </c>
      <c r="AK41" s="90" t="b">
        <v>0</v>
      </c>
      <c r="AL41" s="90" t="b">
        <v>0</v>
      </c>
      <c r="AM41" s="91" t="b">
        <v>0</v>
      </c>
      <c r="AN41" s="92">
        <f t="shared" si="6"/>
        <v>0</v>
      </c>
      <c r="AO41" s="93"/>
      <c r="AP41" s="94">
        <f t="shared" si="7"/>
        <v>0</v>
      </c>
      <c r="AQ41" s="95" t="b">
        <v>0</v>
      </c>
      <c r="AR41" s="90" t="b">
        <v>0</v>
      </c>
      <c r="AS41" s="90" t="b">
        <v>0</v>
      </c>
      <c r="AT41" s="90" t="b">
        <v>0</v>
      </c>
      <c r="AU41" s="90" t="b">
        <v>0</v>
      </c>
      <c r="AV41" s="90" t="b">
        <v>0</v>
      </c>
      <c r="AW41" s="90" t="b">
        <v>0</v>
      </c>
      <c r="AX41" s="91" t="b">
        <v>0</v>
      </c>
      <c r="AY41" s="92">
        <f t="shared" si="8"/>
        <v>0</v>
      </c>
      <c r="AZ41" s="93"/>
      <c r="BA41" s="94">
        <f t="shared" si="9"/>
        <v>0</v>
      </c>
      <c r="BB41" s="95" t="b">
        <v>0</v>
      </c>
      <c r="BC41" s="90" t="b">
        <v>0</v>
      </c>
      <c r="BD41" s="90" t="b">
        <v>0</v>
      </c>
      <c r="BE41" s="96" t="b">
        <v>0</v>
      </c>
      <c r="BF41" s="97">
        <f t="shared" si="10"/>
        <v>0</v>
      </c>
      <c r="BG41" s="98"/>
      <c r="BH41" s="99">
        <f t="shared" si="11"/>
        <v>0</v>
      </c>
      <c r="BI41" s="97" t="b">
        <v>0</v>
      </c>
      <c r="BJ41" s="95" t="b">
        <v>0</v>
      </c>
      <c r="BK41" s="96" t="b">
        <v>0</v>
      </c>
      <c r="BL41" s="95" t="b">
        <v>0</v>
      </c>
      <c r="BM41" s="90" t="b">
        <v>0</v>
      </c>
      <c r="BN41" s="90" t="b">
        <v>0</v>
      </c>
      <c r="BO41" s="90" t="b">
        <v>0</v>
      </c>
      <c r="BP41" s="90" t="b">
        <v>0</v>
      </c>
      <c r="BQ41" s="96" t="b">
        <v>0</v>
      </c>
      <c r="BR41" s="97">
        <f t="shared" si="12"/>
        <v>0</v>
      </c>
      <c r="BS41" s="98"/>
      <c r="BT41" s="97">
        <f t="shared" si="13"/>
        <v>0</v>
      </c>
      <c r="BU41" s="95" t="b">
        <v>0</v>
      </c>
      <c r="BV41" s="90" t="b">
        <v>0</v>
      </c>
      <c r="BW41" s="90" t="b">
        <v>0</v>
      </c>
      <c r="BX41" s="90" t="b">
        <v>0</v>
      </c>
      <c r="BY41" s="96" t="b">
        <v>0</v>
      </c>
      <c r="BZ41" s="97">
        <f t="shared" si="14"/>
        <v>0</v>
      </c>
      <c r="CA41" s="98"/>
      <c r="CB41" s="97">
        <f t="shared" si="15"/>
        <v>0</v>
      </c>
      <c r="CC41" s="95" t="b">
        <v>0</v>
      </c>
      <c r="CD41" s="90" t="b">
        <v>0</v>
      </c>
      <c r="CE41" s="90" t="b">
        <v>0</v>
      </c>
      <c r="CF41" s="90" t="b">
        <v>0</v>
      </c>
      <c r="CG41" s="90" t="b">
        <v>0</v>
      </c>
      <c r="CH41" s="90" t="b">
        <v>0</v>
      </c>
      <c r="CI41" s="90" t="b">
        <v>0</v>
      </c>
      <c r="CJ41" s="96" t="b">
        <v>0</v>
      </c>
      <c r="CK41" s="97">
        <f t="shared" si="16"/>
        <v>0</v>
      </c>
      <c r="CL41" s="98"/>
      <c r="CM41" s="97">
        <f t="shared" si="17"/>
        <v>0</v>
      </c>
      <c r="CN41" s="95" t="b">
        <v>0</v>
      </c>
      <c r="CO41" s="90" t="b">
        <v>0</v>
      </c>
      <c r="CP41" s="90" t="b">
        <v>0</v>
      </c>
      <c r="CQ41" s="96" t="b">
        <v>0</v>
      </c>
      <c r="CR41" s="97">
        <f t="shared" si="18"/>
        <v>0</v>
      </c>
      <c r="CS41" s="98"/>
      <c r="CT41" s="97">
        <f t="shared" si="19"/>
        <v>0</v>
      </c>
      <c r="CU41" s="98"/>
      <c r="CV41" s="98"/>
      <c r="CW41" s="98"/>
      <c r="CX41" s="98"/>
    </row>
    <row r="42" spans="1:102" ht="21" customHeight="1" x14ac:dyDescent="0.15">
      <c r="A42" s="101" t="s">
        <v>54</v>
      </c>
      <c r="B42" s="88" t="b">
        <v>1</v>
      </c>
      <c r="C42" s="89" t="b">
        <v>1</v>
      </c>
      <c r="D42" s="90" t="b">
        <v>0</v>
      </c>
      <c r="E42" s="90" t="b">
        <v>1</v>
      </c>
      <c r="F42" s="90" t="b">
        <v>0</v>
      </c>
      <c r="G42" s="90" t="b">
        <v>0</v>
      </c>
      <c r="H42" s="90" t="b">
        <v>0</v>
      </c>
      <c r="I42" s="91" t="b">
        <v>0</v>
      </c>
      <c r="J42" s="92">
        <f t="shared" si="0"/>
        <v>2</v>
      </c>
      <c r="K42" s="93"/>
      <c r="L42" s="94">
        <f t="shared" si="1"/>
        <v>2</v>
      </c>
      <c r="M42" s="95" t="b">
        <v>0</v>
      </c>
      <c r="N42" s="90" t="b">
        <v>0</v>
      </c>
      <c r="O42" s="90" t="b">
        <v>0</v>
      </c>
      <c r="P42" s="90" t="b">
        <v>1</v>
      </c>
      <c r="Q42" s="90" t="b">
        <v>0</v>
      </c>
      <c r="R42" s="90" t="b">
        <v>1</v>
      </c>
      <c r="S42" s="91" t="b">
        <v>0</v>
      </c>
      <c r="T42" s="92">
        <f t="shared" si="2"/>
        <v>2</v>
      </c>
      <c r="U42" s="93"/>
      <c r="V42" s="94">
        <f t="shared" si="3"/>
        <v>2</v>
      </c>
      <c r="W42" s="95" t="b">
        <v>1</v>
      </c>
      <c r="X42" s="90" t="b">
        <v>0</v>
      </c>
      <c r="Y42" s="90" t="b">
        <v>1</v>
      </c>
      <c r="Z42" s="90" t="b">
        <v>0</v>
      </c>
      <c r="AA42" s="90" t="b">
        <v>0</v>
      </c>
      <c r="AB42" s="90" t="b">
        <v>0</v>
      </c>
      <c r="AC42" s="90" t="b">
        <v>0</v>
      </c>
      <c r="AD42" s="91" t="b">
        <v>0</v>
      </c>
      <c r="AE42" s="92">
        <f t="shared" si="4"/>
        <v>2</v>
      </c>
      <c r="AF42" s="93"/>
      <c r="AG42" s="94">
        <f t="shared" si="5"/>
        <v>2</v>
      </c>
      <c r="AH42" s="95" t="b">
        <v>0</v>
      </c>
      <c r="AI42" s="90" t="b">
        <v>0</v>
      </c>
      <c r="AJ42" s="90" t="b">
        <v>0</v>
      </c>
      <c r="AK42" s="90" t="b">
        <v>0</v>
      </c>
      <c r="AL42" s="90" t="b">
        <v>0</v>
      </c>
      <c r="AM42" s="91" t="b">
        <v>0</v>
      </c>
      <c r="AN42" s="92">
        <f t="shared" si="6"/>
        <v>0</v>
      </c>
      <c r="AO42" s="93"/>
      <c r="AP42" s="94">
        <f t="shared" si="7"/>
        <v>0</v>
      </c>
      <c r="AQ42" s="95" t="b">
        <v>0</v>
      </c>
      <c r="AR42" s="90" t="b">
        <v>0</v>
      </c>
      <c r="AS42" s="90" t="b">
        <v>0</v>
      </c>
      <c r="AT42" s="90" t="b">
        <v>0</v>
      </c>
      <c r="AU42" s="90" t="b">
        <v>0</v>
      </c>
      <c r="AV42" s="90" t="b">
        <v>0</v>
      </c>
      <c r="AW42" s="90" t="b">
        <v>0</v>
      </c>
      <c r="AX42" s="91" t="b">
        <v>0</v>
      </c>
      <c r="AY42" s="92">
        <f t="shared" si="8"/>
        <v>0</v>
      </c>
      <c r="AZ42" s="93"/>
      <c r="BA42" s="94">
        <f t="shared" si="9"/>
        <v>0</v>
      </c>
      <c r="BB42" s="95" t="b">
        <v>0</v>
      </c>
      <c r="BC42" s="90" t="b">
        <v>0</v>
      </c>
      <c r="BD42" s="90" t="b">
        <v>0</v>
      </c>
      <c r="BE42" s="96" t="b">
        <v>0</v>
      </c>
      <c r="BF42" s="97">
        <f t="shared" si="10"/>
        <v>0</v>
      </c>
      <c r="BG42" s="98"/>
      <c r="BH42" s="99">
        <f t="shared" si="11"/>
        <v>0</v>
      </c>
      <c r="BI42" s="95" t="b">
        <v>0</v>
      </c>
      <c r="BJ42" s="90" t="b">
        <v>0</v>
      </c>
      <c r="BK42" s="90" t="b">
        <v>0</v>
      </c>
      <c r="BL42" s="90" t="b">
        <v>0</v>
      </c>
      <c r="BM42" s="90" t="b">
        <v>0</v>
      </c>
      <c r="BN42" s="90" t="b">
        <v>0</v>
      </c>
      <c r="BO42" s="90" t="b">
        <v>0</v>
      </c>
      <c r="BP42" s="90" t="b">
        <v>0</v>
      </c>
      <c r="BQ42" s="96" t="b">
        <v>0</v>
      </c>
      <c r="BR42" s="97">
        <f t="shared" si="12"/>
        <v>0</v>
      </c>
      <c r="BS42" s="98"/>
      <c r="BT42" s="97">
        <f t="shared" si="13"/>
        <v>0</v>
      </c>
      <c r="BU42" s="95" t="b">
        <v>0</v>
      </c>
      <c r="BV42" s="90" t="b">
        <v>0</v>
      </c>
      <c r="BW42" s="90" t="b">
        <v>0</v>
      </c>
      <c r="BX42" s="90" t="b">
        <v>0</v>
      </c>
      <c r="BY42" s="96" t="b">
        <v>0</v>
      </c>
      <c r="BZ42" s="97">
        <f t="shared" si="14"/>
        <v>0</v>
      </c>
      <c r="CA42" s="98"/>
      <c r="CB42" s="97">
        <f t="shared" si="15"/>
        <v>0</v>
      </c>
      <c r="CC42" s="95" t="b">
        <v>0</v>
      </c>
      <c r="CD42" s="90" t="b">
        <v>0</v>
      </c>
      <c r="CE42" s="90" t="b">
        <v>0</v>
      </c>
      <c r="CF42" s="90" t="b">
        <v>0</v>
      </c>
      <c r="CG42" s="90" t="b">
        <v>0</v>
      </c>
      <c r="CH42" s="90" t="b">
        <v>0</v>
      </c>
      <c r="CI42" s="90" t="b">
        <v>0</v>
      </c>
      <c r="CJ42" s="96" t="b">
        <v>0</v>
      </c>
      <c r="CK42" s="97">
        <f t="shared" si="16"/>
        <v>0</v>
      </c>
      <c r="CL42" s="98"/>
      <c r="CM42" s="97">
        <f t="shared" si="17"/>
        <v>0</v>
      </c>
      <c r="CN42" s="95" t="b">
        <v>0</v>
      </c>
      <c r="CO42" s="90" t="b">
        <v>0</v>
      </c>
      <c r="CP42" s="90" t="b">
        <v>0</v>
      </c>
      <c r="CQ42" s="96" t="b">
        <v>0</v>
      </c>
      <c r="CR42" s="97">
        <f t="shared" si="18"/>
        <v>0</v>
      </c>
      <c r="CS42" s="98"/>
      <c r="CT42" s="97">
        <f t="shared" si="19"/>
        <v>0</v>
      </c>
      <c r="CU42" s="98"/>
      <c r="CV42" s="98"/>
      <c r="CW42" s="98"/>
      <c r="CX42" s="98"/>
    </row>
    <row r="43" spans="1:102" ht="21" customHeight="1" x14ac:dyDescent="0.15">
      <c r="A43" s="113"/>
      <c r="B43" s="88" t="b">
        <v>0</v>
      </c>
      <c r="C43" s="89" t="b">
        <v>0</v>
      </c>
      <c r="D43" s="90" t="b">
        <v>0</v>
      </c>
      <c r="E43" s="90" t="b">
        <v>0</v>
      </c>
      <c r="F43" s="90" t="b">
        <v>0</v>
      </c>
      <c r="G43" s="90" t="b">
        <v>0</v>
      </c>
      <c r="H43" s="90" t="b">
        <v>0</v>
      </c>
      <c r="I43" s="91" t="b">
        <v>0</v>
      </c>
      <c r="J43" s="92">
        <f t="shared" si="0"/>
        <v>0</v>
      </c>
      <c r="K43" s="93"/>
      <c r="L43" s="94">
        <f t="shared" si="1"/>
        <v>0</v>
      </c>
      <c r="M43" s="95" t="b">
        <v>0</v>
      </c>
      <c r="N43" s="90" t="b">
        <v>0</v>
      </c>
      <c r="O43" s="90" t="b">
        <v>0</v>
      </c>
      <c r="P43" s="90" t="b">
        <v>0</v>
      </c>
      <c r="Q43" s="90" t="b">
        <v>0</v>
      </c>
      <c r="R43" s="90" t="b">
        <v>0</v>
      </c>
      <c r="S43" s="91" t="b">
        <v>0</v>
      </c>
      <c r="T43" s="92">
        <f t="shared" si="2"/>
        <v>0</v>
      </c>
      <c r="U43" s="93"/>
      <c r="V43" s="94">
        <f t="shared" si="3"/>
        <v>0</v>
      </c>
      <c r="W43" s="95" t="b">
        <v>0</v>
      </c>
      <c r="X43" s="90" t="b">
        <v>0</v>
      </c>
      <c r="Y43" s="90" t="b">
        <v>0</v>
      </c>
      <c r="Z43" s="90" t="b">
        <v>0</v>
      </c>
      <c r="AA43" s="90" t="b">
        <v>0</v>
      </c>
      <c r="AB43" s="90" t="b">
        <v>0</v>
      </c>
      <c r="AC43" s="90" t="b">
        <v>0</v>
      </c>
      <c r="AD43" s="91" t="b">
        <v>0</v>
      </c>
      <c r="AE43" s="92">
        <f t="shared" si="4"/>
        <v>0</v>
      </c>
      <c r="AF43" s="93"/>
      <c r="AG43" s="94">
        <f t="shared" si="5"/>
        <v>0</v>
      </c>
      <c r="AH43" s="95" t="b">
        <v>0</v>
      </c>
      <c r="AI43" s="90" t="b">
        <v>0</v>
      </c>
      <c r="AJ43" s="90" t="b">
        <v>0</v>
      </c>
      <c r="AK43" s="90" t="b">
        <v>0</v>
      </c>
      <c r="AL43" s="90" t="b">
        <v>0</v>
      </c>
      <c r="AM43" s="91" t="b">
        <v>0</v>
      </c>
      <c r="AN43" s="92">
        <f t="shared" si="6"/>
        <v>0</v>
      </c>
      <c r="AO43" s="93"/>
      <c r="AP43" s="94">
        <f t="shared" si="7"/>
        <v>0</v>
      </c>
      <c r="AQ43" s="95" t="b">
        <v>0</v>
      </c>
      <c r="AR43" s="90" t="b">
        <v>0</v>
      </c>
      <c r="AS43" s="90" t="b">
        <v>0</v>
      </c>
      <c r="AT43" s="90" t="b">
        <v>0</v>
      </c>
      <c r="AU43" s="90" t="b">
        <v>0</v>
      </c>
      <c r="AV43" s="90" t="b">
        <v>0</v>
      </c>
      <c r="AW43" s="90" t="b">
        <v>0</v>
      </c>
      <c r="AX43" s="91" t="b">
        <v>0</v>
      </c>
      <c r="AY43" s="92">
        <f t="shared" si="8"/>
        <v>0</v>
      </c>
      <c r="AZ43" s="93"/>
      <c r="BA43" s="94">
        <f t="shared" si="9"/>
        <v>0</v>
      </c>
      <c r="BB43" s="95" t="b">
        <v>0</v>
      </c>
      <c r="BC43" s="90" t="b">
        <v>0</v>
      </c>
      <c r="BD43" s="90" t="b">
        <v>0</v>
      </c>
      <c r="BE43" s="96" t="b">
        <v>0</v>
      </c>
      <c r="BF43" s="97">
        <f t="shared" si="10"/>
        <v>0</v>
      </c>
      <c r="BG43" s="98"/>
      <c r="BH43" s="99">
        <f t="shared" si="11"/>
        <v>0</v>
      </c>
      <c r="BI43" s="97" t="b">
        <v>0</v>
      </c>
      <c r="BJ43" s="95" t="b">
        <v>0</v>
      </c>
      <c r="BK43" s="96" t="b">
        <v>0</v>
      </c>
      <c r="BL43" s="95" t="b">
        <v>0</v>
      </c>
      <c r="BM43" s="90" t="b">
        <v>0</v>
      </c>
      <c r="BN43" s="90" t="b">
        <v>0</v>
      </c>
      <c r="BO43" s="90" t="b">
        <v>0</v>
      </c>
      <c r="BP43" s="90" t="b">
        <v>0</v>
      </c>
      <c r="BQ43" s="96" t="b">
        <v>0</v>
      </c>
      <c r="BR43" s="97">
        <f t="shared" si="12"/>
        <v>0</v>
      </c>
      <c r="BS43" s="98"/>
      <c r="BT43" s="97">
        <f t="shared" si="13"/>
        <v>0</v>
      </c>
      <c r="BU43" s="95" t="b">
        <v>0</v>
      </c>
      <c r="BV43" s="90" t="b">
        <v>0</v>
      </c>
      <c r="BW43" s="90" t="b">
        <v>0</v>
      </c>
      <c r="BX43" s="90" t="b">
        <v>0</v>
      </c>
      <c r="BY43" s="96" t="b">
        <v>0</v>
      </c>
      <c r="BZ43" s="97">
        <f t="shared" si="14"/>
        <v>0</v>
      </c>
      <c r="CA43" s="98"/>
      <c r="CB43" s="97">
        <f t="shared" si="15"/>
        <v>0</v>
      </c>
      <c r="CC43" s="95" t="b">
        <v>0</v>
      </c>
      <c r="CD43" s="90" t="b">
        <v>0</v>
      </c>
      <c r="CE43" s="90" t="b">
        <v>0</v>
      </c>
      <c r="CF43" s="90" t="b">
        <v>0</v>
      </c>
      <c r="CG43" s="90" t="b">
        <v>0</v>
      </c>
      <c r="CH43" s="90" t="b">
        <v>0</v>
      </c>
      <c r="CI43" s="90" t="b">
        <v>0</v>
      </c>
      <c r="CJ43" s="96" t="b">
        <v>0</v>
      </c>
      <c r="CK43" s="97">
        <f t="shared" si="16"/>
        <v>0</v>
      </c>
      <c r="CL43" s="98"/>
      <c r="CM43" s="97">
        <f t="shared" si="17"/>
        <v>0</v>
      </c>
      <c r="CN43" s="95" t="b">
        <v>0</v>
      </c>
      <c r="CO43" s="90" t="b">
        <v>0</v>
      </c>
      <c r="CP43" s="90" t="b">
        <v>0</v>
      </c>
      <c r="CQ43" s="96" t="b">
        <v>0</v>
      </c>
      <c r="CR43" s="97">
        <f t="shared" si="18"/>
        <v>0</v>
      </c>
      <c r="CS43" s="98"/>
      <c r="CT43" s="97">
        <f t="shared" si="19"/>
        <v>0</v>
      </c>
      <c r="CU43" s="98"/>
      <c r="CV43" s="98"/>
      <c r="CW43" s="98"/>
      <c r="CX43" s="98"/>
    </row>
    <row r="44" spans="1:102" ht="21" customHeight="1" x14ac:dyDescent="0.15">
      <c r="A44" s="114"/>
      <c r="B44" s="88" t="b">
        <v>0</v>
      </c>
      <c r="C44" s="89" t="b">
        <v>0</v>
      </c>
      <c r="D44" s="90" t="b">
        <v>0</v>
      </c>
      <c r="E44" s="90" t="b">
        <v>0</v>
      </c>
      <c r="F44" s="90" t="b">
        <v>0</v>
      </c>
      <c r="G44" s="90" t="b">
        <v>0</v>
      </c>
      <c r="H44" s="90" t="b">
        <v>0</v>
      </c>
      <c r="I44" s="91" t="b">
        <v>0</v>
      </c>
      <c r="J44" s="92">
        <f t="shared" si="0"/>
        <v>0</v>
      </c>
      <c r="K44" s="93"/>
      <c r="L44" s="94">
        <f t="shared" si="1"/>
        <v>0</v>
      </c>
      <c r="M44" s="95" t="b">
        <v>0</v>
      </c>
      <c r="N44" s="90" t="b">
        <v>0</v>
      </c>
      <c r="O44" s="90" t="b">
        <v>0</v>
      </c>
      <c r="P44" s="90" t="b">
        <v>0</v>
      </c>
      <c r="Q44" s="90" t="b">
        <v>0</v>
      </c>
      <c r="R44" s="90" t="b">
        <v>0</v>
      </c>
      <c r="S44" s="91" t="b">
        <v>0</v>
      </c>
      <c r="T44" s="92">
        <f t="shared" si="2"/>
        <v>0</v>
      </c>
      <c r="U44" s="93"/>
      <c r="V44" s="94">
        <f t="shared" si="3"/>
        <v>0</v>
      </c>
      <c r="W44" s="95" t="b">
        <v>0</v>
      </c>
      <c r="X44" s="90" t="b">
        <v>0</v>
      </c>
      <c r="Y44" s="90" t="b">
        <v>0</v>
      </c>
      <c r="Z44" s="90" t="b">
        <v>0</v>
      </c>
      <c r="AA44" s="90" t="b">
        <v>0</v>
      </c>
      <c r="AB44" s="90" t="b">
        <v>0</v>
      </c>
      <c r="AC44" s="90" t="b">
        <v>0</v>
      </c>
      <c r="AD44" s="91" t="b">
        <v>0</v>
      </c>
      <c r="AE44" s="92">
        <f t="shared" si="4"/>
        <v>0</v>
      </c>
      <c r="AF44" s="93"/>
      <c r="AG44" s="94">
        <f t="shared" si="5"/>
        <v>0</v>
      </c>
      <c r="AH44" s="95" t="b">
        <v>0</v>
      </c>
      <c r="AI44" s="90" t="b">
        <v>0</v>
      </c>
      <c r="AJ44" s="90" t="b">
        <v>0</v>
      </c>
      <c r="AK44" s="90" t="b">
        <v>0</v>
      </c>
      <c r="AL44" s="90" t="b">
        <v>0</v>
      </c>
      <c r="AM44" s="91" t="b">
        <v>0</v>
      </c>
      <c r="AN44" s="92">
        <f t="shared" si="6"/>
        <v>0</v>
      </c>
      <c r="AO44" s="93"/>
      <c r="AP44" s="94">
        <f t="shared" si="7"/>
        <v>0</v>
      </c>
      <c r="AQ44" s="95" t="b">
        <v>0</v>
      </c>
      <c r="AR44" s="90" t="b">
        <v>0</v>
      </c>
      <c r="AS44" s="90" t="b">
        <v>0</v>
      </c>
      <c r="AT44" s="90" t="b">
        <v>0</v>
      </c>
      <c r="AU44" s="90" t="b">
        <v>0</v>
      </c>
      <c r="AV44" s="90" t="b">
        <v>0</v>
      </c>
      <c r="AW44" s="90" t="b">
        <v>0</v>
      </c>
      <c r="AX44" s="91" t="b">
        <v>0</v>
      </c>
      <c r="AY44" s="92">
        <f t="shared" si="8"/>
        <v>0</v>
      </c>
      <c r="AZ44" s="93"/>
      <c r="BA44" s="94">
        <f t="shared" si="9"/>
        <v>0</v>
      </c>
      <c r="BB44" s="95" t="b">
        <v>0</v>
      </c>
      <c r="BC44" s="90" t="b">
        <v>0</v>
      </c>
      <c r="BD44" s="90" t="b">
        <v>0</v>
      </c>
      <c r="BE44" s="96" t="b">
        <v>0</v>
      </c>
      <c r="BF44" s="97">
        <f t="shared" si="10"/>
        <v>0</v>
      </c>
      <c r="BG44" s="98"/>
      <c r="BH44" s="99">
        <f t="shared" si="11"/>
        <v>0</v>
      </c>
      <c r="BI44" s="95" t="b">
        <v>0</v>
      </c>
      <c r="BJ44" s="90" t="b">
        <v>0</v>
      </c>
      <c r="BK44" s="90" t="b">
        <v>0</v>
      </c>
      <c r="BL44" s="90" t="b">
        <v>0</v>
      </c>
      <c r="BM44" s="90" t="b">
        <v>0</v>
      </c>
      <c r="BN44" s="90" t="b">
        <v>0</v>
      </c>
      <c r="BO44" s="90" t="b">
        <v>0</v>
      </c>
      <c r="BP44" s="90" t="b">
        <v>0</v>
      </c>
      <c r="BQ44" s="96" t="b">
        <v>0</v>
      </c>
      <c r="BR44" s="97">
        <f t="shared" si="12"/>
        <v>0</v>
      </c>
      <c r="BS44" s="98"/>
      <c r="BT44" s="97">
        <f t="shared" si="13"/>
        <v>0</v>
      </c>
      <c r="BU44" s="95" t="b">
        <v>0</v>
      </c>
      <c r="BV44" s="90" t="b">
        <v>0</v>
      </c>
      <c r="BW44" s="90" t="b">
        <v>0</v>
      </c>
      <c r="BX44" s="90" t="b">
        <v>0</v>
      </c>
      <c r="BY44" s="96" t="b">
        <v>0</v>
      </c>
      <c r="BZ44" s="97">
        <f t="shared" si="14"/>
        <v>0</v>
      </c>
      <c r="CA44" s="98"/>
      <c r="CB44" s="97">
        <f t="shared" si="15"/>
        <v>0</v>
      </c>
      <c r="CC44" s="95" t="b">
        <v>0</v>
      </c>
      <c r="CD44" s="90" t="b">
        <v>0</v>
      </c>
      <c r="CE44" s="90" t="b">
        <v>0</v>
      </c>
      <c r="CF44" s="90" t="b">
        <v>0</v>
      </c>
      <c r="CG44" s="90" t="b">
        <v>0</v>
      </c>
      <c r="CH44" s="90" t="b">
        <v>0</v>
      </c>
      <c r="CI44" s="90" t="b">
        <v>0</v>
      </c>
      <c r="CJ44" s="96" t="b">
        <v>0</v>
      </c>
      <c r="CK44" s="97">
        <f t="shared" si="16"/>
        <v>0</v>
      </c>
      <c r="CL44" s="98"/>
      <c r="CM44" s="97">
        <f t="shared" si="17"/>
        <v>0</v>
      </c>
      <c r="CN44" s="95" t="b">
        <v>0</v>
      </c>
      <c r="CO44" s="90" t="b">
        <v>0</v>
      </c>
      <c r="CP44" s="90" t="b">
        <v>0</v>
      </c>
      <c r="CQ44" s="96" t="b">
        <v>0</v>
      </c>
      <c r="CR44" s="97">
        <f t="shared" si="18"/>
        <v>0</v>
      </c>
      <c r="CS44" s="98"/>
      <c r="CT44" s="97">
        <f t="shared" si="19"/>
        <v>0</v>
      </c>
      <c r="CU44" s="98"/>
      <c r="CV44" s="98"/>
      <c r="CW44" s="98"/>
      <c r="CX44" s="98"/>
    </row>
    <row r="45" spans="1:102" ht="21" customHeight="1" x14ac:dyDescent="0.15">
      <c r="A45" s="114"/>
      <c r="B45" s="88" t="b">
        <v>0</v>
      </c>
      <c r="C45" s="89" t="b">
        <v>0</v>
      </c>
      <c r="D45" s="90" t="b">
        <v>0</v>
      </c>
      <c r="E45" s="90" t="b">
        <v>0</v>
      </c>
      <c r="F45" s="90" t="b">
        <v>0</v>
      </c>
      <c r="G45" s="90" t="b">
        <v>0</v>
      </c>
      <c r="H45" s="90" t="b">
        <v>0</v>
      </c>
      <c r="I45" s="91" t="b">
        <v>0</v>
      </c>
      <c r="J45" s="92">
        <f t="shared" si="0"/>
        <v>0</v>
      </c>
      <c r="K45" s="93"/>
      <c r="L45" s="94">
        <f t="shared" si="1"/>
        <v>0</v>
      </c>
      <c r="M45" s="95" t="b">
        <v>0</v>
      </c>
      <c r="N45" s="90" t="b">
        <v>0</v>
      </c>
      <c r="O45" s="90" t="b">
        <v>0</v>
      </c>
      <c r="P45" s="90" t="b">
        <v>0</v>
      </c>
      <c r="Q45" s="90" t="b">
        <v>0</v>
      </c>
      <c r="R45" s="90" t="b">
        <v>0</v>
      </c>
      <c r="S45" s="91" t="b">
        <v>0</v>
      </c>
      <c r="T45" s="92">
        <f t="shared" si="2"/>
        <v>0</v>
      </c>
      <c r="U45" s="93"/>
      <c r="V45" s="94">
        <f t="shared" si="3"/>
        <v>0</v>
      </c>
      <c r="W45" s="95" t="b">
        <v>0</v>
      </c>
      <c r="X45" s="90" t="b">
        <v>0</v>
      </c>
      <c r="Y45" s="90" t="b">
        <v>0</v>
      </c>
      <c r="Z45" s="90" t="b">
        <v>0</v>
      </c>
      <c r="AA45" s="90" t="b">
        <v>0</v>
      </c>
      <c r="AB45" s="90" t="b">
        <v>0</v>
      </c>
      <c r="AC45" s="90" t="b">
        <v>0</v>
      </c>
      <c r="AD45" s="91" t="b">
        <v>0</v>
      </c>
      <c r="AE45" s="92">
        <f t="shared" si="4"/>
        <v>0</v>
      </c>
      <c r="AF45" s="93"/>
      <c r="AG45" s="94">
        <f t="shared" si="5"/>
        <v>0</v>
      </c>
      <c r="AH45" s="95" t="b">
        <v>0</v>
      </c>
      <c r="AI45" s="90" t="b">
        <v>0</v>
      </c>
      <c r="AJ45" s="90" t="b">
        <v>0</v>
      </c>
      <c r="AK45" s="90" t="b">
        <v>0</v>
      </c>
      <c r="AL45" s="90" t="b">
        <v>0</v>
      </c>
      <c r="AM45" s="91" t="b">
        <v>0</v>
      </c>
      <c r="AN45" s="92">
        <f t="shared" si="6"/>
        <v>0</v>
      </c>
      <c r="AO45" s="93"/>
      <c r="AP45" s="94">
        <f t="shared" si="7"/>
        <v>0</v>
      </c>
      <c r="AQ45" s="95" t="b">
        <v>0</v>
      </c>
      <c r="AR45" s="90" t="b">
        <v>0</v>
      </c>
      <c r="AS45" s="90" t="b">
        <v>0</v>
      </c>
      <c r="AT45" s="90" t="b">
        <v>0</v>
      </c>
      <c r="AU45" s="90" t="b">
        <v>0</v>
      </c>
      <c r="AV45" s="90" t="b">
        <v>0</v>
      </c>
      <c r="AW45" s="90" t="b">
        <v>0</v>
      </c>
      <c r="AX45" s="91" t="b">
        <v>0</v>
      </c>
      <c r="AY45" s="92">
        <f t="shared" si="8"/>
        <v>0</v>
      </c>
      <c r="AZ45" s="93"/>
      <c r="BA45" s="94">
        <f t="shared" si="9"/>
        <v>0</v>
      </c>
      <c r="BB45" s="95" t="b">
        <v>0</v>
      </c>
      <c r="BC45" s="90" t="b">
        <v>0</v>
      </c>
      <c r="BD45" s="90" t="b">
        <v>0</v>
      </c>
      <c r="BE45" s="96" t="b">
        <v>0</v>
      </c>
      <c r="BF45" s="97">
        <f t="shared" si="10"/>
        <v>0</v>
      </c>
      <c r="BG45" s="98"/>
      <c r="BH45" s="99">
        <f t="shared" si="11"/>
        <v>0</v>
      </c>
      <c r="BI45" s="95" t="b">
        <v>0</v>
      </c>
      <c r="BJ45" s="90" t="b">
        <v>0</v>
      </c>
      <c r="BK45" s="90" t="b">
        <v>0</v>
      </c>
      <c r="BL45" s="90" t="b">
        <v>0</v>
      </c>
      <c r="BM45" s="90" t="b">
        <v>0</v>
      </c>
      <c r="BN45" s="90" t="b">
        <v>0</v>
      </c>
      <c r="BO45" s="90" t="b">
        <v>0</v>
      </c>
      <c r="BP45" s="90" t="b">
        <v>0</v>
      </c>
      <c r="BQ45" s="96" t="b">
        <v>0</v>
      </c>
      <c r="BR45" s="97">
        <f t="shared" si="12"/>
        <v>0</v>
      </c>
      <c r="BS45" s="98"/>
      <c r="BT45" s="97">
        <f t="shared" si="13"/>
        <v>0</v>
      </c>
      <c r="BU45" s="95" t="b">
        <v>0</v>
      </c>
      <c r="BV45" s="90" t="b">
        <v>0</v>
      </c>
      <c r="BW45" s="90" t="b">
        <v>0</v>
      </c>
      <c r="BX45" s="90" t="b">
        <v>0</v>
      </c>
      <c r="BY45" s="96" t="b">
        <v>0</v>
      </c>
      <c r="BZ45" s="97">
        <f t="shared" si="14"/>
        <v>0</v>
      </c>
      <c r="CA45" s="98"/>
      <c r="CB45" s="97">
        <f t="shared" si="15"/>
        <v>0</v>
      </c>
      <c r="CC45" s="95" t="b">
        <v>0</v>
      </c>
      <c r="CD45" s="90" t="b">
        <v>0</v>
      </c>
      <c r="CE45" s="90" t="b">
        <v>0</v>
      </c>
      <c r="CF45" s="90" t="b">
        <v>0</v>
      </c>
      <c r="CG45" s="90" t="b">
        <v>0</v>
      </c>
      <c r="CH45" s="90" t="b">
        <v>0</v>
      </c>
      <c r="CI45" s="90" t="b">
        <v>0</v>
      </c>
      <c r="CJ45" s="96" t="b">
        <v>0</v>
      </c>
      <c r="CK45" s="97">
        <f t="shared" si="16"/>
        <v>0</v>
      </c>
      <c r="CL45" s="98"/>
      <c r="CM45" s="97">
        <f t="shared" si="17"/>
        <v>0</v>
      </c>
      <c r="CN45" s="95" t="b">
        <v>0</v>
      </c>
      <c r="CO45" s="90" t="b">
        <v>0</v>
      </c>
      <c r="CP45" s="90" t="b">
        <v>0</v>
      </c>
      <c r="CQ45" s="96" t="b">
        <v>0</v>
      </c>
      <c r="CR45" s="97">
        <f t="shared" si="18"/>
        <v>0</v>
      </c>
      <c r="CS45" s="98"/>
      <c r="CT45" s="97">
        <f t="shared" si="19"/>
        <v>0</v>
      </c>
      <c r="CU45" s="98"/>
      <c r="CV45" s="98"/>
      <c r="CW45" s="98"/>
      <c r="CX45" s="98"/>
    </row>
    <row r="46" spans="1:102" ht="21" customHeight="1" x14ac:dyDescent="0.15">
      <c r="A46" s="114"/>
      <c r="B46" s="88" t="b">
        <v>0</v>
      </c>
      <c r="C46" s="89" t="b">
        <v>0</v>
      </c>
      <c r="D46" s="90" t="b">
        <v>0</v>
      </c>
      <c r="E46" s="90" t="b">
        <v>0</v>
      </c>
      <c r="F46" s="90" t="b">
        <v>0</v>
      </c>
      <c r="G46" s="90" t="b">
        <v>0</v>
      </c>
      <c r="H46" s="90" t="b">
        <v>0</v>
      </c>
      <c r="I46" s="91" t="b">
        <v>0</v>
      </c>
      <c r="J46" s="92">
        <f t="shared" si="0"/>
        <v>0</v>
      </c>
      <c r="K46" s="93"/>
      <c r="L46" s="94">
        <f t="shared" si="1"/>
        <v>0</v>
      </c>
      <c r="M46" s="95" t="b">
        <v>0</v>
      </c>
      <c r="N46" s="90" t="b">
        <v>0</v>
      </c>
      <c r="O46" s="90" t="b">
        <v>0</v>
      </c>
      <c r="P46" s="90" t="b">
        <v>0</v>
      </c>
      <c r="Q46" s="90" t="b">
        <v>0</v>
      </c>
      <c r="R46" s="90" t="b">
        <v>0</v>
      </c>
      <c r="S46" s="91" t="b">
        <v>0</v>
      </c>
      <c r="T46" s="92">
        <f t="shared" si="2"/>
        <v>0</v>
      </c>
      <c r="U46" s="93"/>
      <c r="V46" s="94">
        <f t="shared" si="3"/>
        <v>0</v>
      </c>
      <c r="W46" s="95" t="b">
        <v>0</v>
      </c>
      <c r="X46" s="90" t="b">
        <v>0</v>
      </c>
      <c r="Y46" s="90" t="b">
        <v>0</v>
      </c>
      <c r="Z46" s="90" t="b">
        <v>0</v>
      </c>
      <c r="AA46" s="90" t="b">
        <v>0</v>
      </c>
      <c r="AB46" s="90" t="b">
        <v>0</v>
      </c>
      <c r="AC46" s="90" t="b">
        <v>0</v>
      </c>
      <c r="AD46" s="91" t="b">
        <v>0</v>
      </c>
      <c r="AE46" s="92">
        <f t="shared" si="4"/>
        <v>0</v>
      </c>
      <c r="AF46" s="93"/>
      <c r="AG46" s="94">
        <f t="shared" si="5"/>
        <v>0</v>
      </c>
      <c r="AH46" s="95" t="b">
        <v>0</v>
      </c>
      <c r="AI46" s="90" t="b">
        <v>0</v>
      </c>
      <c r="AJ46" s="90" t="b">
        <v>0</v>
      </c>
      <c r="AK46" s="90" t="b">
        <v>0</v>
      </c>
      <c r="AL46" s="90" t="b">
        <v>0</v>
      </c>
      <c r="AM46" s="91" t="b">
        <v>0</v>
      </c>
      <c r="AN46" s="92">
        <f t="shared" si="6"/>
        <v>0</v>
      </c>
      <c r="AO46" s="93"/>
      <c r="AP46" s="94">
        <f t="shared" si="7"/>
        <v>0</v>
      </c>
      <c r="AQ46" s="95" t="b">
        <v>0</v>
      </c>
      <c r="AR46" s="90" t="b">
        <v>0</v>
      </c>
      <c r="AS46" s="90" t="b">
        <v>0</v>
      </c>
      <c r="AT46" s="90" t="b">
        <v>0</v>
      </c>
      <c r="AU46" s="90" t="b">
        <v>0</v>
      </c>
      <c r="AV46" s="90" t="b">
        <v>0</v>
      </c>
      <c r="AW46" s="90" t="b">
        <v>0</v>
      </c>
      <c r="AX46" s="91" t="b">
        <v>0</v>
      </c>
      <c r="AY46" s="92">
        <f t="shared" si="8"/>
        <v>0</v>
      </c>
      <c r="AZ46" s="93"/>
      <c r="BA46" s="94">
        <f t="shared" si="9"/>
        <v>0</v>
      </c>
      <c r="BB46" s="95" t="b">
        <v>0</v>
      </c>
      <c r="BC46" s="90" t="b">
        <v>0</v>
      </c>
      <c r="BD46" s="90" t="b">
        <v>0</v>
      </c>
      <c r="BE46" s="96" t="b">
        <v>0</v>
      </c>
      <c r="BF46" s="97">
        <f t="shared" si="10"/>
        <v>0</v>
      </c>
      <c r="BG46" s="98"/>
      <c r="BH46" s="99">
        <f t="shared" si="11"/>
        <v>0</v>
      </c>
      <c r="BI46" s="95" t="b">
        <v>0</v>
      </c>
      <c r="BJ46" s="90" t="b">
        <v>0</v>
      </c>
      <c r="BK46" s="90" t="b">
        <v>0</v>
      </c>
      <c r="BL46" s="90" t="b">
        <v>0</v>
      </c>
      <c r="BM46" s="90" t="b">
        <v>0</v>
      </c>
      <c r="BN46" s="90" t="b">
        <v>0</v>
      </c>
      <c r="BO46" s="90" t="b">
        <v>0</v>
      </c>
      <c r="BP46" s="90" t="b">
        <v>0</v>
      </c>
      <c r="BQ46" s="96" t="b">
        <v>0</v>
      </c>
      <c r="BR46" s="97">
        <f t="shared" si="12"/>
        <v>0</v>
      </c>
      <c r="BS46" s="98"/>
      <c r="BT46" s="97">
        <f t="shared" si="13"/>
        <v>0</v>
      </c>
      <c r="BU46" s="95" t="b">
        <v>0</v>
      </c>
      <c r="BV46" s="90" t="b">
        <v>0</v>
      </c>
      <c r="BW46" s="90" t="b">
        <v>0</v>
      </c>
      <c r="BX46" s="90" t="b">
        <v>0</v>
      </c>
      <c r="BY46" s="96" t="b">
        <v>0</v>
      </c>
      <c r="BZ46" s="97">
        <f t="shared" si="14"/>
        <v>0</v>
      </c>
      <c r="CA46" s="98"/>
      <c r="CB46" s="97">
        <f t="shared" si="15"/>
        <v>0</v>
      </c>
      <c r="CC46" s="95" t="b">
        <v>0</v>
      </c>
      <c r="CD46" s="90" t="b">
        <v>0</v>
      </c>
      <c r="CE46" s="90" t="b">
        <v>0</v>
      </c>
      <c r="CF46" s="90" t="b">
        <v>0</v>
      </c>
      <c r="CG46" s="90" t="b">
        <v>0</v>
      </c>
      <c r="CH46" s="90" t="b">
        <v>0</v>
      </c>
      <c r="CI46" s="90" t="b">
        <v>0</v>
      </c>
      <c r="CJ46" s="96" t="b">
        <v>0</v>
      </c>
      <c r="CK46" s="97">
        <f t="shared" si="16"/>
        <v>0</v>
      </c>
      <c r="CL46" s="98"/>
      <c r="CM46" s="97">
        <f t="shared" si="17"/>
        <v>0</v>
      </c>
      <c r="CN46" s="95" t="b">
        <v>0</v>
      </c>
      <c r="CO46" s="90" t="b">
        <v>0</v>
      </c>
      <c r="CP46" s="90" t="b">
        <v>0</v>
      </c>
      <c r="CQ46" s="96" t="b">
        <v>0</v>
      </c>
      <c r="CR46" s="97">
        <f t="shared" si="18"/>
        <v>0</v>
      </c>
      <c r="CS46" s="98"/>
      <c r="CT46" s="97">
        <f t="shared" si="19"/>
        <v>0</v>
      </c>
      <c r="CU46" s="98"/>
      <c r="CV46" s="98"/>
      <c r="CW46" s="98"/>
      <c r="CX46" s="98"/>
    </row>
    <row r="47" spans="1:102" ht="21" customHeight="1" x14ac:dyDescent="0.15">
      <c r="A47" s="114"/>
      <c r="B47" s="88" t="b">
        <v>0</v>
      </c>
      <c r="C47" s="89" t="b">
        <v>0</v>
      </c>
      <c r="D47" s="90" t="b">
        <v>0</v>
      </c>
      <c r="E47" s="90" t="b">
        <v>0</v>
      </c>
      <c r="F47" s="90" t="b">
        <v>0</v>
      </c>
      <c r="G47" s="90" t="b">
        <v>0</v>
      </c>
      <c r="H47" s="90" t="b">
        <v>0</v>
      </c>
      <c r="I47" s="91" t="b">
        <v>0</v>
      </c>
      <c r="J47" s="92">
        <f t="shared" si="0"/>
        <v>0</v>
      </c>
      <c r="K47" s="93"/>
      <c r="L47" s="94">
        <f t="shared" si="1"/>
        <v>0</v>
      </c>
      <c r="M47" s="95" t="b">
        <v>0</v>
      </c>
      <c r="N47" s="90" t="b">
        <v>0</v>
      </c>
      <c r="O47" s="90" t="b">
        <v>0</v>
      </c>
      <c r="P47" s="90" t="b">
        <v>0</v>
      </c>
      <c r="Q47" s="90" t="b">
        <v>0</v>
      </c>
      <c r="R47" s="90" t="b">
        <v>0</v>
      </c>
      <c r="S47" s="91" t="b">
        <v>0</v>
      </c>
      <c r="T47" s="92">
        <f t="shared" si="2"/>
        <v>0</v>
      </c>
      <c r="U47" s="93"/>
      <c r="V47" s="94">
        <f t="shared" si="3"/>
        <v>0</v>
      </c>
      <c r="W47" s="95" t="b">
        <v>0</v>
      </c>
      <c r="X47" s="90" t="b">
        <v>0</v>
      </c>
      <c r="Y47" s="90" t="b">
        <v>0</v>
      </c>
      <c r="Z47" s="90" t="b">
        <v>0</v>
      </c>
      <c r="AA47" s="90" t="b">
        <v>0</v>
      </c>
      <c r="AB47" s="90" t="b">
        <v>0</v>
      </c>
      <c r="AC47" s="90" t="b">
        <v>0</v>
      </c>
      <c r="AD47" s="91" t="b">
        <v>0</v>
      </c>
      <c r="AE47" s="92">
        <f t="shared" si="4"/>
        <v>0</v>
      </c>
      <c r="AF47" s="93"/>
      <c r="AG47" s="94">
        <f t="shared" si="5"/>
        <v>0</v>
      </c>
      <c r="AH47" s="95" t="b">
        <v>0</v>
      </c>
      <c r="AI47" s="90" t="b">
        <v>0</v>
      </c>
      <c r="AJ47" s="90" t="b">
        <v>0</v>
      </c>
      <c r="AK47" s="90" t="b">
        <v>0</v>
      </c>
      <c r="AL47" s="90" t="b">
        <v>0</v>
      </c>
      <c r="AM47" s="91" t="b">
        <v>0</v>
      </c>
      <c r="AN47" s="92">
        <f t="shared" si="6"/>
        <v>0</v>
      </c>
      <c r="AO47" s="93"/>
      <c r="AP47" s="94">
        <f t="shared" si="7"/>
        <v>0</v>
      </c>
      <c r="AQ47" s="95" t="b">
        <v>0</v>
      </c>
      <c r="AR47" s="90" t="b">
        <v>0</v>
      </c>
      <c r="AS47" s="90" t="b">
        <v>0</v>
      </c>
      <c r="AT47" s="90" t="b">
        <v>0</v>
      </c>
      <c r="AU47" s="90" t="b">
        <v>0</v>
      </c>
      <c r="AV47" s="90" t="b">
        <v>0</v>
      </c>
      <c r="AW47" s="90" t="b">
        <v>0</v>
      </c>
      <c r="AX47" s="91" t="b">
        <v>0</v>
      </c>
      <c r="AY47" s="92">
        <f t="shared" si="8"/>
        <v>0</v>
      </c>
      <c r="AZ47" s="93"/>
      <c r="BA47" s="94">
        <f t="shared" si="9"/>
        <v>0</v>
      </c>
      <c r="BB47" s="95" t="b">
        <v>0</v>
      </c>
      <c r="BC47" s="90" t="b">
        <v>0</v>
      </c>
      <c r="BD47" s="90" t="b">
        <v>0</v>
      </c>
      <c r="BE47" s="96" t="b">
        <v>0</v>
      </c>
      <c r="BF47" s="97">
        <f t="shared" si="10"/>
        <v>0</v>
      </c>
      <c r="BG47" s="98"/>
      <c r="BH47" s="99">
        <f t="shared" si="11"/>
        <v>0</v>
      </c>
      <c r="BI47" s="95" t="b">
        <v>0</v>
      </c>
      <c r="BJ47" s="90" t="b">
        <v>0</v>
      </c>
      <c r="BK47" s="90" t="b">
        <v>0</v>
      </c>
      <c r="BL47" s="90" t="b">
        <v>0</v>
      </c>
      <c r="BM47" s="90" t="b">
        <v>0</v>
      </c>
      <c r="BN47" s="90" t="b">
        <v>0</v>
      </c>
      <c r="BO47" s="90" t="b">
        <v>0</v>
      </c>
      <c r="BP47" s="90" t="b">
        <v>0</v>
      </c>
      <c r="BQ47" s="96" t="b">
        <v>0</v>
      </c>
      <c r="BR47" s="97">
        <f t="shared" si="12"/>
        <v>0</v>
      </c>
      <c r="BS47" s="98"/>
      <c r="BT47" s="97">
        <f t="shared" si="13"/>
        <v>0</v>
      </c>
      <c r="BU47" s="95" t="b">
        <v>0</v>
      </c>
      <c r="BV47" s="90" t="b">
        <v>0</v>
      </c>
      <c r="BW47" s="90" t="b">
        <v>0</v>
      </c>
      <c r="BX47" s="90" t="b">
        <v>0</v>
      </c>
      <c r="BY47" s="96" t="b">
        <v>0</v>
      </c>
      <c r="BZ47" s="97">
        <f t="shared" si="14"/>
        <v>0</v>
      </c>
      <c r="CA47" s="98"/>
      <c r="CB47" s="97">
        <f t="shared" si="15"/>
        <v>0</v>
      </c>
      <c r="CC47" s="95" t="b">
        <v>0</v>
      </c>
      <c r="CD47" s="90" t="b">
        <v>0</v>
      </c>
      <c r="CE47" s="90" t="b">
        <v>0</v>
      </c>
      <c r="CF47" s="90" t="b">
        <v>0</v>
      </c>
      <c r="CG47" s="90" t="b">
        <v>0</v>
      </c>
      <c r="CH47" s="90" t="b">
        <v>0</v>
      </c>
      <c r="CI47" s="90" t="b">
        <v>0</v>
      </c>
      <c r="CJ47" s="96" t="b">
        <v>0</v>
      </c>
      <c r="CK47" s="97">
        <f t="shared" si="16"/>
        <v>0</v>
      </c>
      <c r="CL47" s="98"/>
      <c r="CM47" s="97">
        <f t="shared" si="17"/>
        <v>0</v>
      </c>
      <c r="CN47" s="95" t="b">
        <v>0</v>
      </c>
      <c r="CO47" s="90" t="b">
        <v>0</v>
      </c>
      <c r="CP47" s="90" t="b">
        <v>0</v>
      </c>
      <c r="CQ47" s="96" t="b">
        <v>0</v>
      </c>
      <c r="CR47" s="97">
        <f t="shared" si="18"/>
        <v>0</v>
      </c>
      <c r="CS47" s="98"/>
      <c r="CT47" s="97">
        <f t="shared" si="19"/>
        <v>0</v>
      </c>
      <c r="CU47" s="98"/>
      <c r="CV47" s="98"/>
      <c r="CW47" s="98"/>
      <c r="CX47" s="98"/>
    </row>
    <row r="48" spans="1:102" ht="21.5" customHeight="1" x14ac:dyDescent="0.15">
      <c r="A48" s="114"/>
      <c r="B48" s="115" t="b">
        <v>0</v>
      </c>
      <c r="C48" s="116" t="b">
        <v>0</v>
      </c>
      <c r="D48" s="117" t="b">
        <v>0</v>
      </c>
      <c r="E48" s="117" t="b">
        <v>0</v>
      </c>
      <c r="F48" s="117" t="b">
        <v>0</v>
      </c>
      <c r="G48" s="117" t="b">
        <v>0</v>
      </c>
      <c r="H48" s="117" t="b">
        <v>0</v>
      </c>
      <c r="I48" s="118" t="b">
        <v>0</v>
      </c>
      <c r="J48" s="119">
        <f t="shared" si="0"/>
        <v>0</v>
      </c>
      <c r="K48" s="120"/>
      <c r="L48" s="121">
        <f t="shared" si="1"/>
        <v>0</v>
      </c>
      <c r="M48" s="122" t="b">
        <v>0</v>
      </c>
      <c r="N48" s="117" t="b">
        <v>0</v>
      </c>
      <c r="O48" s="117" t="b">
        <v>0</v>
      </c>
      <c r="P48" s="117" t="b">
        <v>0</v>
      </c>
      <c r="Q48" s="117" t="b">
        <v>0</v>
      </c>
      <c r="R48" s="117" t="b">
        <v>0</v>
      </c>
      <c r="S48" s="118" t="b">
        <v>0</v>
      </c>
      <c r="T48" s="119">
        <f t="shared" si="2"/>
        <v>0</v>
      </c>
      <c r="U48" s="120"/>
      <c r="V48" s="121">
        <f t="shared" si="3"/>
        <v>0</v>
      </c>
      <c r="W48" s="122" t="b">
        <v>0</v>
      </c>
      <c r="X48" s="117" t="b">
        <v>0</v>
      </c>
      <c r="Y48" s="117" t="b">
        <v>0</v>
      </c>
      <c r="Z48" s="117" t="b">
        <v>0</v>
      </c>
      <c r="AA48" s="117" t="b">
        <v>0</v>
      </c>
      <c r="AB48" s="117" t="b">
        <v>0</v>
      </c>
      <c r="AC48" s="117" t="b">
        <v>0</v>
      </c>
      <c r="AD48" s="118" t="b">
        <v>0</v>
      </c>
      <c r="AE48" s="119">
        <f t="shared" si="4"/>
        <v>0</v>
      </c>
      <c r="AF48" s="120"/>
      <c r="AG48" s="121">
        <f t="shared" si="5"/>
        <v>0</v>
      </c>
      <c r="AH48" s="122" t="b">
        <v>0</v>
      </c>
      <c r="AI48" s="117" t="b">
        <v>0</v>
      </c>
      <c r="AJ48" s="117" t="b">
        <v>0</v>
      </c>
      <c r="AK48" s="117" t="b">
        <v>0</v>
      </c>
      <c r="AL48" s="117" t="b">
        <v>0</v>
      </c>
      <c r="AM48" s="118" t="b">
        <v>0</v>
      </c>
      <c r="AN48" s="119">
        <f t="shared" si="6"/>
        <v>0</v>
      </c>
      <c r="AO48" s="120"/>
      <c r="AP48" s="121">
        <f t="shared" si="7"/>
        <v>0</v>
      </c>
      <c r="AQ48" s="122" t="b">
        <v>0</v>
      </c>
      <c r="AR48" s="117" t="b">
        <v>0</v>
      </c>
      <c r="AS48" s="117" t="b">
        <v>0</v>
      </c>
      <c r="AT48" s="117" t="b">
        <v>0</v>
      </c>
      <c r="AU48" s="117" t="b">
        <v>0</v>
      </c>
      <c r="AV48" s="117" t="b">
        <v>0</v>
      </c>
      <c r="AW48" s="117" t="b">
        <v>0</v>
      </c>
      <c r="AX48" s="118" t="b">
        <v>0</v>
      </c>
      <c r="AY48" s="119">
        <f t="shared" si="8"/>
        <v>0</v>
      </c>
      <c r="AZ48" s="120"/>
      <c r="BA48" s="121">
        <f t="shared" si="9"/>
        <v>0</v>
      </c>
      <c r="BB48" s="122" t="b">
        <v>0</v>
      </c>
      <c r="BC48" s="117" t="b">
        <v>0</v>
      </c>
      <c r="BD48" s="117" t="b">
        <v>0</v>
      </c>
      <c r="BE48" s="123" t="b">
        <v>0</v>
      </c>
      <c r="BF48" s="124">
        <f t="shared" si="10"/>
        <v>0</v>
      </c>
      <c r="BG48" s="125"/>
      <c r="BH48" s="126">
        <f t="shared" si="11"/>
        <v>0</v>
      </c>
      <c r="BI48" s="122" t="b">
        <v>0</v>
      </c>
      <c r="BJ48" s="117" t="b">
        <v>0</v>
      </c>
      <c r="BK48" s="117" t="b">
        <v>0</v>
      </c>
      <c r="BL48" s="117" t="b">
        <v>0</v>
      </c>
      <c r="BM48" s="117" t="b">
        <v>0</v>
      </c>
      <c r="BN48" s="117" t="b">
        <v>0</v>
      </c>
      <c r="BO48" s="117" t="b">
        <v>0</v>
      </c>
      <c r="BP48" s="117" t="b">
        <v>0</v>
      </c>
      <c r="BQ48" s="123" t="b">
        <v>0</v>
      </c>
      <c r="BR48" s="124">
        <f t="shared" si="12"/>
        <v>0</v>
      </c>
      <c r="BS48" s="125"/>
      <c r="BT48" s="124">
        <f t="shared" si="13"/>
        <v>0</v>
      </c>
      <c r="BU48" s="122" t="b">
        <v>0</v>
      </c>
      <c r="BV48" s="117" t="b">
        <v>0</v>
      </c>
      <c r="BW48" s="117" t="b">
        <v>0</v>
      </c>
      <c r="BX48" s="117" t="b">
        <v>0</v>
      </c>
      <c r="BY48" s="123" t="b">
        <v>0</v>
      </c>
      <c r="BZ48" s="124">
        <f t="shared" si="14"/>
        <v>0</v>
      </c>
      <c r="CA48" s="125"/>
      <c r="CB48" s="124">
        <f t="shared" si="15"/>
        <v>0</v>
      </c>
      <c r="CC48" s="122" t="b">
        <v>0</v>
      </c>
      <c r="CD48" s="117" t="b">
        <v>0</v>
      </c>
      <c r="CE48" s="117" t="b">
        <v>0</v>
      </c>
      <c r="CF48" s="117" t="b">
        <v>0</v>
      </c>
      <c r="CG48" s="117" t="b">
        <v>0</v>
      </c>
      <c r="CH48" s="117" t="b">
        <v>0</v>
      </c>
      <c r="CI48" s="117" t="b">
        <v>0</v>
      </c>
      <c r="CJ48" s="123" t="b">
        <v>0</v>
      </c>
      <c r="CK48" s="124">
        <f t="shared" si="16"/>
        <v>0</v>
      </c>
      <c r="CL48" s="125"/>
      <c r="CM48" s="124">
        <f t="shared" si="17"/>
        <v>0</v>
      </c>
      <c r="CN48" s="122" t="b">
        <v>0</v>
      </c>
      <c r="CO48" s="117" t="b">
        <v>0</v>
      </c>
      <c r="CP48" s="117" t="b">
        <v>0</v>
      </c>
      <c r="CQ48" s="123" t="b">
        <v>0</v>
      </c>
      <c r="CR48" s="124">
        <f t="shared" si="18"/>
        <v>0</v>
      </c>
      <c r="CS48" s="125"/>
      <c r="CT48" s="124">
        <f t="shared" si="19"/>
        <v>0</v>
      </c>
      <c r="CU48" s="125"/>
      <c r="CV48" s="125"/>
      <c r="CW48" s="125"/>
      <c r="CX48" s="125"/>
    </row>
    <row r="49" spans="1:102" ht="23" customHeight="1" x14ac:dyDescent="0.15">
      <c r="A49" s="127"/>
      <c r="B49" s="128">
        <f t="shared" ref="B49:J49" si="20">COUNTIF(B4:B48,"VRAI")</f>
        <v>39</v>
      </c>
      <c r="C49" s="129">
        <f t="shared" si="20"/>
        <v>9</v>
      </c>
      <c r="D49" s="130">
        <f t="shared" si="20"/>
        <v>23</v>
      </c>
      <c r="E49" s="130">
        <f t="shared" si="20"/>
        <v>8</v>
      </c>
      <c r="F49" s="130">
        <f t="shared" si="20"/>
        <v>25</v>
      </c>
      <c r="G49" s="130">
        <f t="shared" si="20"/>
        <v>6</v>
      </c>
      <c r="H49" s="130">
        <f t="shared" si="20"/>
        <v>0</v>
      </c>
      <c r="I49" s="131">
        <f t="shared" si="20"/>
        <v>0</v>
      </c>
      <c r="J49" s="132">
        <f t="shared" si="20"/>
        <v>0</v>
      </c>
      <c r="K49" s="132">
        <f>SUM(K3:K27)</f>
        <v>6</v>
      </c>
      <c r="L49" s="133">
        <f>SUM(L3:L48)</f>
        <v>41960</v>
      </c>
      <c r="M49" s="134">
        <f t="shared" ref="M49:S49" si="21">COUNTIF(M4:M48,"VRAI")</f>
        <v>24</v>
      </c>
      <c r="N49" s="130">
        <f t="shared" si="21"/>
        <v>10</v>
      </c>
      <c r="O49" s="130">
        <f t="shared" si="21"/>
        <v>14</v>
      </c>
      <c r="P49" s="130">
        <f t="shared" si="21"/>
        <v>16</v>
      </c>
      <c r="Q49" s="130">
        <f t="shared" si="21"/>
        <v>14</v>
      </c>
      <c r="R49" s="130">
        <f t="shared" si="21"/>
        <v>12</v>
      </c>
      <c r="S49" s="131">
        <f t="shared" si="21"/>
        <v>17</v>
      </c>
      <c r="T49" s="132">
        <f>SUM(T4:T48)</f>
        <v>107</v>
      </c>
      <c r="U49" s="132">
        <f>SUM(U4:U25)</f>
        <v>6</v>
      </c>
      <c r="V49" s="135">
        <f>SUM(V4:V48)</f>
        <v>113</v>
      </c>
      <c r="W49" s="134">
        <f t="shared" ref="W49:AD49" si="22">COUNTIF(W4:W48,"VRAI")</f>
        <v>13</v>
      </c>
      <c r="X49" s="130">
        <f t="shared" si="22"/>
        <v>16</v>
      </c>
      <c r="Y49" s="130">
        <f t="shared" si="22"/>
        <v>15</v>
      </c>
      <c r="Z49" s="130">
        <f t="shared" si="22"/>
        <v>14</v>
      </c>
      <c r="AA49" s="130">
        <f t="shared" si="22"/>
        <v>20</v>
      </c>
      <c r="AB49" s="130">
        <f t="shared" si="22"/>
        <v>0</v>
      </c>
      <c r="AC49" s="130">
        <f t="shared" si="22"/>
        <v>0</v>
      </c>
      <c r="AD49" s="131">
        <f t="shared" si="22"/>
        <v>0</v>
      </c>
      <c r="AE49" s="132">
        <f>SUM(AE4:AE48)</f>
        <v>78</v>
      </c>
      <c r="AF49" s="132">
        <f>SUM(AF4:AF25)</f>
        <v>6</v>
      </c>
      <c r="AG49" s="135">
        <f>SUM(AG4:AG48)</f>
        <v>84</v>
      </c>
      <c r="AH49" s="134">
        <f t="shared" ref="AH49:AM49" si="23">COUNTIF(AH4:AH48,"VRAI")</f>
        <v>11</v>
      </c>
      <c r="AI49" s="130">
        <f t="shared" si="23"/>
        <v>13</v>
      </c>
      <c r="AJ49" s="130">
        <f t="shared" si="23"/>
        <v>0</v>
      </c>
      <c r="AK49" s="130">
        <f t="shared" si="23"/>
        <v>0</v>
      </c>
      <c r="AL49" s="130">
        <f t="shared" si="23"/>
        <v>0</v>
      </c>
      <c r="AM49" s="131">
        <f t="shared" si="23"/>
        <v>0</v>
      </c>
      <c r="AN49" s="132">
        <f>SUM(AN4:AN48)</f>
        <v>24</v>
      </c>
      <c r="AO49" s="132">
        <f>SUM(AO4:AO25)</f>
        <v>0</v>
      </c>
      <c r="AP49" s="135">
        <f>SUM(AP4:AP48)</f>
        <v>24</v>
      </c>
      <c r="AQ49" s="134">
        <f t="shared" ref="AQ49:AX49" si="24">COUNTIF(AQ4:AQ48,"VRAI")</f>
        <v>0</v>
      </c>
      <c r="AR49" s="130">
        <f t="shared" si="24"/>
        <v>0</v>
      </c>
      <c r="AS49" s="130">
        <f t="shared" si="24"/>
        <v>0</v>
      </c>
      <c r="AT49" s="130">
        <f t="shared" si="24"/>
        <v>0</v>
      </c>
      <c r="AU49" s="130">
        <f t="shared" si="24"/>
        <v>0</v>
      </c>
      <c r="AV49" s="130">
        <f t="shared" si="24"/>
        <v>0</v>
      </c>
      <c r="AW49" s="130">
        <f t="shared" si="24"/>
        <v>0</v>
      </c>
      <c r="AX49" s="131">
        <f t="shared" si="24"/>
        <v>0</v>
      </c>
      <c r="AY49" s="132">
        <f>SUM(AY4:AY48)</f>
        <v>0</v>
      </c>
      <c r="AZ49" s="132">
        <f>SUM(AZ4:AZ25)</f>
        <v>0</v>
      </c>
      <c r="BA49" s="135">
        <f>SUM(BA4:BA48)</f>
        <v>0</v>
      </c>
      <c r="BB49" s="134">
        <f>COUNTIF(BB3:BB48,"VRAI")</f>
        <v>0</v>
      </c>
      <c r="BC49" s="130">
        <f>COUNTIF(BC3:BC48,"VRAI")</f>
        <v>0</v>
      </c>
      <c r="BD49" s="130">
        <f>COUNTIF(BD3:BD48,"VRAI")</f>
        <v>0</v>
      </c>
      <c r="BE49" s="136">
        <f>COUNTIF(BE3:BE48,"VRAI")</f>
        <v>0</v>
      </c>
      <c r="BF49" s="137">
        <f>SUM(BF3:BF48)</f>
        <v>0</v>
      </c>
      <c r="BG49" s="137">
        <f>SUM(BG3:BG25)</f>
        <v>0</v>
      </c>
      <c r="BH49" s="137">
        <f>SUM(BH3:BH48)</f>
        <v>0</v>
      </c>
      <c r="BI49" s="134">
        <f t="shared" ref="BI49:BQ49" si="25">COUNTIF(BI3:BI48,"VRAI")</f>
        <v>0</v>
      </c>
      <c r="BJ49" s="130">
        <f t="shared" si="25"/>
        <v>0</v>
      </c>
      <c r="BK49" s="130">
        <f t="shared" si="25"/>
        <v>0</v>
      </c>
      <c r="BL49" s="130">
        <f t="shared" si="25"/>
        <v>0</v>
      </c>
      <c r="BM49" s="130">
        <f t="shared" si="25"/>
        <v>0</v>
      </c>
      <c r="BN49" s="130">
        <f t="shared" si="25"/>
        <v>0</v>
      </c>
      <c r="BO49" s="130">
        <f t="shared" si="25"/>
        <v>0</v>
      </c>
      <c r="BP49" s="130">
        <f t="shared" si="25"/>
        <v>0</v>
      </c>
      <c r="BQ49" s="136">
        <f t="shared" si="25"/>
        <v>0</v>
      </c>
      <c r="BR49" s="137">
        <f>SUM(BR3:BR48)</f>
        <v>0</v>
      </c>
      <c r="BS49" s="137">
        <f>SUM(BS3:BS25)</f>
        <v>0</v>
      </c>
      <c r="BT49" s="138">
        <f>SUM(BT3:BT48)</f>
        <v>41699</v>
      </c>
      <c r="BU49" s="134">
        <f>COUNTIF(BU3:BU48,"VRAI")</f>
        <v>0</v>
      </c>
      <c r="BV49" s="130">
        <f>COUNTIF(BV3:BV48,"VRAI")</f>
        <v>0</v>
      </c>
      <c r="BW49" s="130">
        <f>COUNTIF(BW3:BW48,"VRAI")</f>
        <v>0</v>
      </c>
      <c r="BX49" s="130">
        <f>COUNTIF(BX3:BX48,"VRAI")</f>
        <v>0</v>
      </c>
      <c r="BY49" s="136">
        <f>COUNTIF(BY3:BY48,"VRAI")</f>
        <v>0</v>
      </c>
      <c r="BZ49" s="137">
        <f>SUM(BZ3:BZ48)</f>
        <v>0</v>
      </c>
      <c r="CA49" s="137">
        <f>SUM(CA3:CA25)</f>
        <v>0</v>
      </c>
      <c r="CB49" s="138">
        <f>SUM(CB3:CB48)</f>
        <v>41730</v>
      </c>
      <c r="CC49" s="134">
        <f t="shared" ref="CC49:CJ49" si="26">COUNTIF(CC3:CC48,"VRAI")</f>
        <v>0</v>
      </c>
      <c r="CD49" s="130">
        <f t="shared" si="26"/>
        <v>0</v>
      </c>
      <c r="CE49" s="130">
        <f t="shared" si="26"/>
        <v>0</v>
      </c>
      <c r="CF49" s="130">
        <f t="shared" si="26"/>
        <v>0</v>
      </c>
      <c r="CG49" s="130">
        <f t="shared" si="26"/>
        <v>0</v>
      </c>
      <c r="CH49" s="130">
        <f t="shared" si="26"/>
        <v>0</v>
      </c>
      <c r="CI49" s="130">
        <f t="shared" si="26"/>
        <v>0</v>
      </c>
      <c r="CJ49" s="136">
        <f t="shared" si="26"/>
        <v>0</v>
      </c>
      <c r="CK49" s="137">
        <f>SUM(CK3:CK48)</f>
        <v>0</v>
      </c>
      <c r="CL49" s="137">
        <f>SUM(CL3:CL25)</f>
        <v>0</v>
      </c>
      <c r="CM49" s="138">
        <f>SUM(CM3:CM48)</f>
        <v>41760</v>
      </c>
      <c r="CN49" s="134">
        <f>SUM(CN4:CN48)</f>
        <v>0</v>
      </c>
      <c r="CO49" s="130">
        <f>SUM(CO4:CO48)</f>
        <v>0</v>
      </c>
      <c r="CP49" s="130">
        <f>SUM(CP4:CP48)</f>
        <v>0</v>
      </c>
      <c r="CQ49" s="136">
        <f>SUM(CQ4:CQ48)</f>
        <v>0</v>
      </c>
      <c r="CR49" s="137">
        <f>SUM(CR3:CR48)</f>
        <v>0</v>
      </c>
      <c r="CS49" s="137">
        <f>SUM(CS3:CS19)</f>
        <v>0</v>
      </c>
      <c r="CT49" s="137">
        <f>SUM(CT4:CT48)</f>
        <v>0</v>
      </c>
      <c r="CU49" s="139"/>
      <c r="CV49" s="139"/>
      <c r="CW49" s="139"/>
      <c r="CX49" s="139"/>
    </row>
  </sheetData>
  <mergeCells count="1">
    <mergeCell ref="A2:CX2"/>
  </mergeCells>
  <pageMargins left="1" right="1" top="1" bottom="1" header="0.25" footer="0.25"/>
  <pageSetup scale="69" orientation="portrait"/>
  <headerFooter>
    <oddFooter>&amp;C&amp;"Helvetica,Regular"&amp;11&amp;K000000&amp;P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L49"/>
  <sheetViews>
    <sheetView showGridLines="0" workbookViewId="0">
      <pane xSplit="2" ySplit="1" topLeftCell="C2" activePane="bottomRight" state="frozen"/>
      <selection pane="topRight"/>
      <selection pane="bottomLeft"/>
      <selection pane="bottomRight" activeCell="C2" sqref="C2"/>
    </sheetView>
  </sheetViews>
  <sheetFormatPr baseColWidth="10" defaultColWidth="16.33203125" defaultRowHeight="18" customHeight="1" x14ac:dyDescent="0.15"/>
  <cols>
    <col min="1" max="1" width="38" style="140" customWidth="1"/>
    <col min="2" max="2" width="9.1640625" style="140" customWidth="1"/>
    <col min="3" max="55" width="10" style="140" customWidth="1"/>
    <col min="56" max="56" width="16.33203125" style="140" hidden="1" customWidth="1"/>
    <col min="57" max="116" width="10" style="140" customWidth="1"/>
    <col min="117" max="117" width="16.33203125" style="140" customWidth="1"/>
    <col min="118" max="16384" width="16.33203125" style="140"/>
  </cols>
  <sheetData>
    <row r="1" spans="1:116" ht="23.5" customHeight="1" x14ac:dyDescent="0.15">
      <c r="A1" s="141" t="s">
        <v>2</v>
      </c>
      <c r="B1" s="142" t="s">
        <v>165</v>
      </c>
      <c r="C1" s="143" t="s">
        <v>162</v>
      </c>
      <c r="D1" s="78">
        <v>44453</v>
      </c>
      <c r="E1" s="73">
        <v>44454</v>
      </c>
      <c r="F1" s="73">
        <v>44456</v>
      </c>
      <c r="G1" s="73">
        <v>44460</v>
      </c>
      <c r="H1" s="73">
        <v>44461</v>
      </c>
      <c r="I1" s="73">
        <v>44463</v>
      </c>
      <c r="J1" s="73">
        <v>44467</v>
      </c>
      <c r="K1" s="74">
        <v>44468</v>
      </c>
      <c r="L1" s="75" t="s">
        <v>163</v>
      </c>
      <c r="M1" s="76"/>
      <c r="N1" s="77">
        <v>41883</v>
      </c>
      <c r="O1" s="78">
        <v>44470</v>
      </c>
      <c r="P1" s="73">
        <v>44474</v>
      </c>
      <c r="Q1" s="73">
        <v>44475</v>
      </c>
      <c r="R1" s="73">
        <v>44477</v>
      </c>
      <c r="S1" s="73">
        <v>44480</v>
      </c>
      <c r="T1" s="73">
        <v>44482</v>
      </c>
      <c r="U1" s="73">
        <v>44484</v>
      </c>
      <c r="V1" s="73">
        <v>44488</v>
      </c>
      <c r="W1" s="73">
        <v>44489</v>
      </c>
      <c r="X1" s="74">
        <v>44491</v>
      </c>
      <c r="Y1" s="75" t="s">
        <v>163</v>
      </c>
      <c r="Z1" s="76"/>
      <c r="AA1" s="79">
        <v>41913</v>
      </c>
      <c r="AB1" s="78">
        <v>44509</v>
      </c>
      <c r="AC1" s="73">
        <v>44510</v>
      </c>
      <c r="AD1" s="73">
        <v>44512</v>
      </c>
      <c r="AE1" s="73">
        <v>44516</v>
      </c>
      <c r="AF1" s="73">
        <v>44517</v>
      </c>
      <c r="AG1" s="73">
        <v>44519</v>
      </c>
      <c r="AH1" s="73">
        <v>44526</v>
      </c>
      <c r="AI1" s="144">
        <v>44530</v>
      </c>
      <c r="AJ1" s="75" t="s">
        <v>163</v>
      </c>
      <c r="AK1" s="76"/>
      <c r="AL1" s="79">
        <v>41944</v>
      </c>
      <c r="AM1" s="84">
        <v>44531</v>
      </c>
      <c r="AN1" s="145">
        <v>44533</v>
      </c>
      <c r="AO1" s="145"/>
      <c r="AP1" s="145"/>
      <c r="AQ1" s="145"/>
      <c r="AR1" s="146"/>
      <c r="AS1" s="147"/>
      <c r="AT1" s="75" t="s">
        <v>163</v>
      </c>
      <c r="AU1" s="76"/>
      <c r="AV1" s="79">
        <v>41974</v>
      </c>
      <c r="AW1" s="84"/>
      <c r="AX1" s="145"/>
      <c r="AY1" s="145"/>
      <c r="AZ1" s="145"/>
      <c r="BA1" s="145"/>
      <c r="BB1" s="145"/>
      <c r="BC1" s="145"/>
      <c r="BD1" s="73">
        <v>41670</v>
      </c>
      <c r="BE1" s="145"/>
      <c r="BF1" s="145"/>
      <c r="BG1" s="148"/>
      <c r="BH1" s="75" t="s">
        <v>163</v>
      </c>
      <c r="BI1" s="76"/>
      <c r="BJ1" s="79">
        <v>41640</v>
      </c>
      <c r="BK1" s="84"/>
      <c r="BL1" s="145"/>
      <c r="BM1" s="145"/>
      <c r="BN1" s="145"/>
      <c r="BO1" s="145"/>
      <c r="BP1" s="145"/>
      <c r="BQ1" s="148"/>
      <c r="BR1" s="75" t="s">
        <v>163</v>
      </c>
      <c r="BS1" s="76"/>
      <c r="BT1" s="149" t="s">
        <v>164</v>
      </c>
      <c r="BU1" s="150"/>
      <c r="BV1" s="151"/>
      <c r="BW1" s="151"/>
      <c r="BX1" s="151"/>
      <c r="BY1" s="151"/>
      <c r="BZ1" s="151"/>
      <c r="CA1" s="151"/>
      <c r="CB1" s="151"/>
      <c r="CC1" s="152"/>
      <c r="CD1" s="75" t="s">
        <v>163</v>
      </c>
      <c r="CE1" s="76"/>
      <c r="CF1" s="79">
        <v>41699</v>
      </c>
      <c r="CG1" s="84"/>
      <c r="CH1" s="145"/>
      <c r="CI1" s="145"/>
      <c r="CJ1" s="145"/>
      <c r="CK1" s="145"/>
      <c r="CL1" s="148"/>
      <c r="CM1" s="75" t="s">
        <v>163</v>
      </c>
      <c r="CN1" s="76"/>
      <c r="CO1" s="79">
        <v>41730</v>
      </c>
      <c r="CP1" s="84"/>
      <c r="CQ1" s="145"/>
      <c r="CR1" s="145"/>
      <c r="CS1" s="145"/>
      <c r="CT1" s="145"/>
      <c r="CU1" s="145"/>
      <c r="CV1" s="145"/>
      <c r="CW1" s="148"/>
      <c r="CX1" s="75" t="s">
        <v>163</v>
      </c>
      <c r="CY1" s="76"/>
      <c r="CZ1" s="79">
        <v>41760</v>
      </c>
      <c r="DA1" s="84"/>
      <c r="DB1" s="153"/>
      <c r="DC1" s="146"/>
      <c r="DD1" s="146"/>
      <c r="DE1" s="146"/>
      <c r="DF1" s="146"/>
      <c r="DG1" s="85"/>
      <c r="DH1" s="85"/>
      <c r="DI1" s="147"/>
      <c r="DJ1" s="75" t="s">
        <v>163</v>
      </c>
      <c r="DK1" s="76"/>
      <c r="DL1" s="79">
        <v>41791</v>
      </c>
    </row>
    <row r="2" spans="1:116" ht="22" customHeight="1" x14ac:dyDescent="0.15">
      <c r="A2" s="154" t="s">
        <v>76</v>
      </c>
      <c r="B2" s="155" t="b">
        <v>0</v>
      </c>
      <c r="C2" s="97" t="b">
        <v>1</v>
      </c>
      <c r="D2" s="95" t="b">
        <v>1</v>
      </c>
      <c r="E2" s="90" t="b">
        <v>0</v>
      </c>
      <c r="F2" s="90" t="b">
        <v>0</v>
      </c>
      <c r="G2" s="90" t="b">
        <v>1</v>
      </c>
      <c r="H2" s="90" t="b">
        <v>0</v>
      </c>
      <c r="I2" s="90" t="b">
        <v>1</v>
      </c>
      <c r="J2" s="90" t="b">
        <v>1</v>
      </c>
      <c r="K2" s="91" t="b">
        <v>0</v>
      </c>
      <c r="L2" s="92">
        <f t="shared" ref="L2:L48" si="0">COUNTIF(D2:K2,"VRAI")</f>
        <v>4</v>
      </c>
      <c r="M2" s="93"/>
      <c r="N2" s="94">
        <f t="shared" ref="N2:N48" si="1">SUM(L2:M2)</f>
        <v>4</v>
      </c>
      <c r="O2" s="95" t="b">
        <v>1</v>
      </c>
      <c r="P2" s="90" t="b">
        <v>1</v>
      </c>
      <c r="Q2" s="90" t="b">
        <v>0</v>
      </c>
      <c r="R2" s="90" t="b">
        <v>1</v>
      </c>
      <c r="S2" s="90" t="b">
        <v>1</v>
      </c>
      <c r="T2" s="90" t="b">
        <v>0</v>
      </c>
      <c r="U2" s="90" t="b">
        <v>1</v>
      </c>
      <c r="V2" s="90" t="b">
        <v>1</v>
      </c>
      <c r="W2" s="90" t="b">
        <v>0</v>
      </c>
      <c r="X2" s="91" t="b">
        <v>1</v>
      </c>
      <c r="Y2" s="92">
        <f t="shared" ref="Y2:Y48" si="2">COUNTIF(O2:X2,"vrai")</f>
        <v>7</v>
      </c>
      <c r="Z2" s="93"/>
      <c r="AA2" s="94">
        <f t="shared" ref="AA2:AA48" si="3">SUM(Y2:Z2)</f>
        <v>7</v>
      </c>
      <c r="AB2" s="95" t="b">
        <v>1</v>
      </c>
      <c r="AC2" s="90" t="b">
        <v>0</v>
      </c>
      <c r="AD2" s="90" t="b">
        <v>1</v>
      </c>
      <c r="AE2" s="90" t="b">
        <v>1</v>
      </c>
      <c r="AF2" s="90" t="b">
        <v>0</v>
      </c>
      <c r="AG2" s="90" t="b">
        <v>1</v>
      </c>
      <c r="AH2" s="90" t="b">
        <v>1</v>
      </c>
      <c r="AI2" s="91" t="b">
        <v>0</v>
      </c>
      <c r="AJ2" s="92">
        <f t="shared" ref="AJ2:AJ48" si="4">COUNTIF(AB2:AI2,"vrai")</f>
        <v>5</v>
      </c>
      <c r="AK2" s="93"/>
      <c r="AL2" s="94">
        <f t="shared" ref="AL2:AL48" si="5">SUM(AJ2:AK2)</f>
        <v>5</v>
      </c>
      <c r="AM2" s="95" t="b">
        <v>0</v>
      </c>
      <c r="AN2" s="90" t="b">
        <v>0</v>
      </c>
      <c r="AO2" s="90" t="b">
        <v>0</v>
      </c>
      <c r="AP2" s="90" t="b">
        <v>0</v>
      </c>
      <c r="AQ2" s="90" t="b">
        <v>0</v>
      </c>
      <c r="AR2" s="90" t="b">
        <v>0</v>
      </c>
      <c r="AS2" s="91" t="b">
        <v>0</v>
      </c>
      <c r="AT2" s="92">
        <f t="shared" ref="AT2:AT48" si="6">COUNTIF(AM2:AS2,"vrai")</f>
        <v>0</v>
      </c>
      <c r="AU2" s="93"/>
      <c r="AV2" s="94">
        <f t="shared" ref="AV2:AV48" si="7">SUM(AT2:AU2)</f>
        <v>0</v>
      </c>
      <c r="AW2" s="95" t="b">
        <v>0</v>
      </c>
      <c r="AX2" s="90" t="b">
        <v>0</v>
      </c>
      <c r="AY2" s="90" t="b">
        <v>0</v>
      </c>
      <c r="AZ2" s="90" t="b">
        <v>0</v>
      </c>
      <c r="BA2" s="90" t="b">
        <v>0</v>
      </c>
      <c r="BB2" s="90" t="b">
        <v>0</v>
      </c>
      <c r="BC2" s="90" t="b">
        <v>0</v>
      </c>
      <c r="BD2" s="156" t="b">
        <v>0</v>
      </c>
      <c r="BE2" s="90" t="b">
        <v>0</v>
      </c>
      <c r="BF2" s="90" t="b">
        <v>0</v>
      </c>
      <c r="BG2" s="91" t="b">
        <v>0</v>
      </c>
      <c r="BH2" s="92">
        <f t="shared" ref="BH2:BH48" si="8">COUNTIF(AW2:BG2,"vrai")</f>
        <v>0</v>
      </c>
      <c r="BI2" s="93"/>
      <c r="BJ2" s="94">
        <f t="shared" ref="BJ2:BJ48" si="9">SUM(BH2:BI2)</f>
        <v>0</v>
      </c>
      <c r="BK2" s="95" t="b">
        <v>0</v>
      </c>
      <c r="BL2" s="90" t="b">
        <v>0</v>
      </c>
      <c r="BM2" s="90" t="b">
        <v>0</v>
      </c>
      <c r="BN2" s="90" t="b">
        <v>0</v>
      </c>
      <c r="BO2" s="90" t="b">
        <v>0</v>
      </c>
      <c r="BP2" s="90" t="b">
        <v>0</v>
      </c>
      <c r="BQ2" s="96" t="b">
        <v>0</v>
      </c>
      <c r="BR2" s="97">
        <f t="shared" ref="BR2:BR48" si="10">COUNTIF(BK2:BQ2,"vrai")</f>
        <v>0</v>
      </c>
      <c r="BS2" s="98"/>
      <c r="BT2" s="97">
        <f t="shared" ref="BT2:BT48" si="11">SUM(BR2:BS2)</f>
        <v>0</v>
      </c>
      <c r="BU2" s="108" t="b">
        <v>0</v>
      </c>
      <c r="BV2" s="109" t="b">
        <v>0</v>
      </c>
      <c r="BW2" s="109" t="b">
        <v>0</v>
      </c>
      <c r="BX2" s="109" t="b">
        <v>0</v>
      </c>
      <c r="BY2" s="109" t="b">
        <v>0</v>
      </c>
      <c r="BZ2" s="109" t="b">
        <v>0</v>
      </c>
      <c r="CA2" s="109" t="b">
        <v>0</v>
      </c>
      <c r="CB2" s="109" t="b">
        <v>0</v>
      </c>
      <c r="CC2" s="110" t="b">
        <v>0</v>
      </c>
      <c r="CD2" s="97">
        <f t="shared" ref="CD2:CD48" si="12">COUNTIF(BU2:CC2,"VRAI")</f>
        <v>0</v>
      </c>
      <c r="CE2" s="98"/>
      <c r="CF2" s="97">
        <f t="shared" ref="CF2:CF48" si="13">SUM(CD2:CE2)</f>
        <v>0</v>
      </c>
      <c r="CG2" s="95" t="b">
        <v>0</v>
      </c>
      <c r="CH2" s="90" t="b">
        <v>0</v>
      </c>
      <c r="CI2" s="90" t="b">
        <v>0</v>
      </c>
      <c r="CJ2" s="90" t="b">
        <v>0</v>
      </c>
      <c r="CK2" s="90" t="b">
        <v>0</v>
      </c>
      <c r="CL2" s="96" t="b">
        <v>0</v>
      </c>
      <c r="CM2" s="97">
        <f t="shared" ref="CM2:CM48" si="14">COUNTIF(CG2:CK2,"vrai")</f>
        <v>0</v>
      </c>
      <c r="CN2" s="98"/>
      <c r="CO2" s="97">
        <f t="shared" ref="CO2:CO48" si="15">SUM(CM2:CN2)</f>
        <v>0</v>
      </c>
      <c r="CP2" s="95" t="b">
        <v>0</v>
      </c>
      <c r="CQ2" s="90" t="b">
        <v>0</v>
      </c>
      <c r="CR2" s="90" t="b">
        <v>0</v>
      </c>
      <c r="CS2" s="90" t="b">
        <v>0</v>
      </c>
      <c r="CT2" s="90" t="b">
        <v>0</v>
      </c>
      <c r="CU2" s="90" t="b">
        <v>0</v>
      </c>
      <c r="CV2" s="90" t="b">
        <v>0</v>
      </c>
      <c r="CW2" s="96" t="b">
        <v>0</v>
      </c>
      <c r="CX2" s="97">
        <f t="shared" ref="CX2:CX48" si="16">COUNTIF(CP2:CW2,"VRAI")</f>
        <v>0</v>
      </c>
      <c r="CY2" s="98"/>
      <c r="CZ2" s="97">
        <f t="shared" ref="CZ2:CZ48" si="17">SUM(CX2:CY2)</f>
        <v>0</v>
      </c>
      <c r="DA2" s="95" t="b">
        <v>0</v>
      </c>
      <c r="DB2" s="90" t="b">
        <v>0</v>
      </c>
      <c r="DC2" s="90" t="b">
        <v>0</v>
      </c>
      <c r="DD2" s="90" t="b">
        <v>0</v>
      </c>
      <c r="DE2" s="90" t="b">
        <v>0</v>
      </c>
      <c r="DF2" s="90" t="b">
        <v>0</v>
      </c>
      <c r="DG2" s="90" t="b">
        <v>0</v>
      </c>
      <c r="DH2" s="90" t="b">
        <v>0</v>
      </c>
      <c r="DI2" s="96" t="b">
        <v>0</v>
      </c>
      <c r="DJ2" s="97">
        <f t="shared" ref="DJ2:DJ48" si="18">COUNTIF(DA2:DG2,"VRAI")</f>
        <v>0</v>
      </c>
      <c r="DK2" s="98"/>
      <c r="DL2" s="97">
        <f t="shared" ref="DL2:DL48" si="19">SUM(DJ2:DK2)</f>
        <v>0</v>
      </c>
    </row>
    <row r="3" spans="1:116" ht="21" customHeight="1" x14ac:dyDescent="0.15">
      <c r="A3" s="87" t="s">
        <v>80</v>
      </c>
      <c r="B3" s="157" t="b">
        <v>0</v>
      </c>
      <c r="C3" s="97" t="b">
        <v>1</v>
      </c>
      <c r="D3" s="95" t="b">
        <v>1</v>
      </c>
      <c r="E3" s="90" t="b">
        <v>0</v>
      </c>
      <c r="F3" s="90" t="b">
        <v>1</v>
      </c>
      <c r="G3" s="90" t="b">
        <v>1</v>
      </c>
      <c r="H3" s="90" t="b">
        <v>0</v>
      </c>
      <c r="I3" s="90" t="b">
        <v>1</v>
      </c>
      <c r="J3" s="90" t="b">
        <v>1</v>
      </c>
      <c r="K3" s="91" t="b">
        <v>0</v>
      </c>
      <c r="L3" s="92">
        <f t="shared" si="0"/>
        <v>5</v>
      </c>
      <c r="M3" s="93"/>
      <c r="N3" s="94">
        <f t="shared" si="1"/>
        <v>5</v>
      </c>
      <c r="O3" s="95" t="b">
        <v>1</v>
      </c>
      <c r="P3" s="90" t="b">
        <v>1</v>
      </c>
      <c r="Q3" s="90" t="b">
        <v>0</v>
      </c>
      <c r="R3" s="90" t="b">
        <v>1</v>
      </c>
      <c r="S3" s="90" t="b">
        <v>1</v>
      </c>
      <c r="T3" s="90" t="b">
        <v>0</v>
      </c>
      <c r="U3" s="90" t="b">
        <v>1</v>
      </c>
      <c r="V3" s="90" t="b">
        <v>1</v>
      </c>
      <c r="W3" s="90" t="b">
        <v>0</v>
      </c>
      <c r="X3" s="91" t="b">
        <v>1</v>
      </c>
      <c r="Y3" s="92">
        <f t="shared" si="2"/>
        <v>7</v>
      </c>
      <c r="Z3" s="93"/>
      <c r="AA3" s="94">
        <f t="shared" si="3"/>
        <v>7</v>
      </c>
      <c r="AB3" s="95" t="b">
        <v>1</v>
      </c>
      <c r="AC3" s="90" t="b">
        <v>0</v>
      </c>
      <c r="AD3" s="90" t="b">
        <v>1</v>
      </c>
      <c r="AE3" s="90" t="b">
        <v>0</v>
      </c>
      <c r="AF3" s="90" t="b">
        <v>0</v>
      </c>
      <c r="AG3" s="90" t="b">
        <v>1</v>
      </c>
      <c r="AH3" s="90" t="b">
        <v>0</v>
      </c>
      <c r="AI3" s="91" t="b">
        <v>1</v>
      </c>
      <c r="AJ3" s="92">
        <f t="shared" si="4"/>
        <v>4</v>
      </c>
      <c r="AK3" s="93"/>
      <c r="AL3" s="94">
        <f t="shared" si="5"/>
        <v>4</v>
      </c>
      <c r="AM3" s="95" t="b">
        <v>0</v>
      </c>
      <c r="AN3" s="90" t="b">
        <v>0</v>
      </c>
      <c r="AO3" s="90" t="b">
        <v>0</v>
      </c>
      <c r="AP3" s="90" t="b">
        <v>0</v>
      </c>
      <c r="AQ3" s="90" t="b">
        <v>0</v>
      </c>
      <c r="AR3" s="90" t="b">
        <v>0</v>
      </c>
      <c r="AS3" s="91" t="b">
        <v>0</v>
      </c>
      <c r="AT3" s="92">
        <f t="shared" si="6"/>
        <v>0</v>
      </c>
      <c r="AU3" s="93"/>
      <c r="AV3" s="94">
        <f t="shared" si="7"/>
        <v>0</v>
      </c>
      <c r="AW3" s="95" t="b">
        <v>0</v>
      </c>
      <c r="AX3" s="90" t="b">
        <v>0</v>
      </c>
      <c r="AY3" s="90" t="b">
        <v>0</v>
      </c>
      <c r="AZ3" s="90" t="b">
        <v>0</v>
      </c>
      <c r="BA3" s="90" t="b">
        <v>0</v>
      </c>
      <c r="BB3" s="90" t="b">
        <v>0</v>
      </c>
      <c r="BC3" s="90" t="b">
        <v>0</v>
      </c>
      <c r="BD3" s="158" t="b">
        <v>0</v>
      </c>
      <c r="BE3" s="90" t="b">
        <v>0</v>
      </c>
      <c r="BF3" s="90" t="b">
        <v>0</v>
      </c>
      <c r="BG3" s="91" t="b">
        <v>0</v>
      </c>
      <c r="BH3" s="92">
        <f t="shared" si="8"/>
        <v>0</v>
      </c>
      <c r="BI3" s="93"/>
      <c r="BJ3" s="94">
        <f t="shared" si="9"/>
        <v>0</v>
      </c>
      <c r="BK3" s="95" t="b">
        <v>0</v>
      </c>
      <c r="BL3" s="90" t="b">
        <v>0</v>
      </c>
      <c r="BM3" s="90" t="b">
        <v>0</v>
      </c>
      <c r="BN3" s="90" t="b">
        <v>0</v>
      </c>
      <c r="BO3" s="90" t="b">
        <v>0</v>
      </c>
      <c r="BP3" s="90" t="b">
        <v>0</v>
      </c>
      <c r="BQ3" s="96" t="b">
        <v>0</v>
      </c>
      <c r="BR3" s="97">
        <f t="shared" si="10"/>
        <v>0</v>
      </c>
      <c r="BS3" s="98"/>
      <c r="BT3" s="97">
        <f t="shared" si="11"/>
        <v>0</v>
      </c>
      <c r="BU3" s="95" t="b">
        <v>0</v>
      </c>
      <c r="BV3" s="90" t="b">
        <v>0</v>
      </c>
      <c r="BW3" s="90" t="b">
        <v>0</v>
      </c>
      <c r="BX3" s="90" t="b">
        <v>0</v>
      </c>
      <c r="BY3" s="90" t="b">
        <v>0</v>
      </c>
      <c r="BZ3" s="90" t="b">
        <v>0</v>
      </c>
      <c r="CA3" s="90" t="b">
        <v>0</v>
      </c>
      <c r="CB3" s="90" t="b">
        <v>0</v>
      </c>
      <c r="CC3" s="96" t="b">
        <v>0</v>
      </c>
      <c r="CD3" s="97">
        <f t="shared" si="12"/>
        <v>0</v>
      </c>
      <c r="CE3" s="98"/>
      <c r="CF3" s="97">
        <f t="shared" si="13"/>
        <v>0</v>
      </c>
      <c r="CG3" s="95" t="b">
        <v>0</v>
      </c>
      <c r="CH3" s="90" t="b">
        <v>0</v>
      </c>
      <c r="CI3" s="90" t="b">
        <v>0</v>
      </c>
      <c r="CJ3" s="90" t="b">
        <v>0</v>
      </c>
      <c r="CK3" s="90" t="b">
        <v>0</v>
      </c>
      <c r="CL3" s="96" t="b">
        <v>0</v>
      </c>
      <c r="CM3" s="97">
        <f t="shared" si="14"/>
        <v>0</v>
      </c>
      <c r="CN3" s="98"/>
      <c r="CO3" s="97">
        <f t="shared" si="15"/>
        <v>0</v>
      </c>
      <c r="CP3" s="95" t="b">
        <v>0</v>
      </c>
      <c r="CQ3" s="90" t="b">
        <v>0</v>
      </c>
      <c r="CR3" s="90" t="b">
        <v>0</v>
      </c>
      <c r="CS3" s="90" t="b">
        <v>0</v>
      </c>
      <c r="CT3" s="90" t="b">
        <v>0</v>
      </c>
      <c r="CU3" s="90" t="b">
        <v>0</v>
      </c>
      <c r="CV3" s="90" t="b">
        <v>0</v>
      </c>
      <c r="CW3" s="96" t="b">
        <v>0</v>
      </c>
      <c r="CX3" s="97">
        <f t="shared" si="16"/>
        <v>0</v>
      </c>
      <c r="CY3" s="98"/>
      <c r="CZ3" s="97">
        <f t="shared" si="17"/>
        <v>0</v>
      </c>
      <c r="DA3" s="95" t="b">
        <v>0</v>
      </c>
      <c r="DB3" s="90" t="b">
        <v>0</v>
      </c>
      <c r="DC3" s="90" t="b">
        <v>0</v>
      </c>
      <c r="DD3" s="90" t="b">
        <v>0</v>
      </c>
      <c r="DE3" s="90" t="b">
        <v>0</v>
      </c>
      <c r="DF3" s="90" t="b">
        <v>0</v>
      </c>
      <c r="DG3" s="90" t="b">
        <v>0</v>
      </c>
      <c r="DH3" s="90" t="b">
        <v>0</v>
      </c>
      <c r="DI3" s="96" t="b">
        <v>0</v>
      </c>
      <c r="DJ3" s="97">
        <f t="shared" si="18"/>
        <v>0</v>
      </c>
      <c r="DK3" s="98"/>
      <c r="DL3" s="97">
        <f t="shared" si="19"/>
        <v>0</v>
      </c>
    </row>
    <row r="4" spans="1:116" ht="21" customHeight="1" x14ac:dyDescent="0.15">
      <c r="A4" s="101" t="s">
        <v>88</v>
      </c>
      <c r="B4" s="157" t="b">
        <v>0</v>
      </c>
      <c r="C4" s="97" t="b">
        <v>1</v>
      </c>
      <c r="D4" s="95" t="b">
        <v>0</v>
      </c>
      <c r="E4" s="90" t="b">
        <v>1</v>
      </c>
      <c r="F4" s="90" t="b">
        <v>1</v>
      </c>
      <c r="G4" s="90" t="b">
        <v>0</v>
      </c>
      <c r="H4" s="90" t="b">
        <v>1</v>
      </c>
      <c r="I4" s="90" t="b">
        <v>0</v>
      </c>
      <c r="J4" s="90" t="b">
        <v>0</v>
      </c>
      <c r="K4" s="91" t="b">
        <v>1</v>
      </c>
      <c r="L4" s="92">
        <f t="shared" si="0"/>
        <v>4</v>
      </c>
      <c r="M4" s="93"/>
      <c r="N4" s="94">
        <f t="shared" si="1"/>
        <v>4</v>
      </c>
      <c r="O4" s="95" t="b">
        <v>1</v>
      </c>
      <c r="P4" s="90" t="b">
        <v>0</v>
      </c>
      <c r="Q4" s="90" t="b">
        <v>1</v>
      </c>
      <c r="R4" s="90" t="b">
        <v>1</v>
      </c>
      <c r="S4" s="90" t="b">
        <v>0</v>
      </c>
      <c r="T4" s="90" t="b">
        <v>1</v>
      </c>
      <c r="U4" s="90" t="b">
        <v>1</v>
      </c>
      <c r="V4" s="90" t="b">
        <v>0</v>
      </c>
      <c r="W4" s="90" t="b">
        <v>0</v>
      </c>
      <c r="X4" s="91" t="b">
        <v>0</v>
      </c>
      <c r="Y4" s="92">
        <f t="shared" si="2"/>
        <v>5</v>
      </c>
      <c r="Z4" s="93"/>
      <c r="AA4" s="94">
        <f t="shared" si="3"/>
        <v>5</v>
      </c>
      <c r="AB4" s="95" t="b">
        <v>0</v>
      </c>
      <c r="AC4" s="90" t="b">
        <v>1</v>
      </c>
      <c r="AD4" s="90" t="b">
        <v>1</v>
      </c>
      <c r="AE4" s="90" t="b">
        <v>0</v>
      </c>
      <c r="AF4" s="90" t="b">
        <v>1</v>
      </c>
      <c r="AG4" s="90" t="b">
        <v>1</v>
      </c>
      <c r="AH4" s="90" t="b">
        <v>0</v>
      </c>
      <c r="AI4" s="91" t="b">
        <v>0</v>
      </c>
      <c r="AJ4" s="92">
        <f t="shared" si="4"/>
        <v>4</v>
      </c>
      <c r="AK4" s="93"/>
      <c r="AL4" s="94">
        <f t="shared" si="5"/>
        <v>4</v>
      </c>
      <c r="AM4" s="95" t="b">
        <v>0</v>
      </c>
      <c r="AN4" s="90" t="b">
        <v>0</v>
      </c>
      <c r="AO4" s="90" t="b">
        <v>0</v>
      </c>
      <c r="AP4" s="90" t="b">
        <v>0</v>
      </c>
      <c r="AQ4" s="90" t="b">
        <v>0</v>
      </c>
      <c r="AR4" s="90" t="b">
        <v>0</v>
      </c>
      <c r="AS4" s="91" t="b">
        <v>0</v>
      </c>
      <c r="AT4" s="92">
        <f t="shared" si="6"/>
        <v>0</v>
      </c>
      <c r="AU4" s="93"/>
      <c r="AV4" s="94">
        <f t="shared" si="7"/>
        <v>0</v>
      </c>
      <c r="AW4" s="95" t="b">
        <v>0</v>
      </c>
      <c r="AX4" s="90" t="b">
        <v>0</v>
      </c>
      <c r="AY4" s="90" t="b">
        <v>0</v>
      </c>
      <c r="AZ4" s="90" t="b">
        <v>0</v>
      </c>
      <c r="BA4" s="90" t="b">
        <v>0</v>
      </c>
      <c r="BB4" s="90" t="b">
        <v>0</v>
      </c>
      <c r="BC4" s="90" t="b">
        <v>0</v>
      </c>
      <c r="BD4" s="156" t="b">
        <v>0</v>
      </c>
      <c r="BE4" s="90" t="b">
        <v>0</v>
      </c>
      <c r="BF4" s="90" t="b">
        <v>0</v>
      </c>
      <c r="BG4" s="91" t="b">
        <v>0</v>
      </c>
      <c r="BH4" s="92">
        <f t="shared" si="8"/>
        <v>0</v>
      </c>
      <c r="BI4" s="93"/>
      <c r="BJ4" s="89">
        <f t="shared" si="9"/>
        <v>0</v>
      </c>
      <c r="BK4" s="90" t="b">
        <v>0</v>
      </c>
      <c r="BL4" s="90" t="b">
        <v>0</v>
      </c>
      <c r="BM4" s="90" t="b">
        <v>0</v>
      </c>
      <c r="BN4" s="90" t="b">
        <v>0</v>
      </c>
      <c r="BO4" s="90" t="b">
        <v>0</v>
      </c>
      <c r="BP4" s="90" t="b">
        <v>0</v>
      </c>
      <c r="BQ4" s="96" t="b">
        <v>0</v>
      </c>
      <c r="BR4" s="97">
        <f t="shared" si="10"/>
        <v>0</v>
      </c>
      <c r="BS4" s="98"/>
      <c r="BT4" s="97">
        <f t="shared" si="11"/>
        <v>0</v>
      </c>
      <c r="BU4" s="95" t="b">
        <v>0</v>
      </c>
      <c r="BV4" s="90" t="b">
        <v>0</v>
      </c>
      <c r="BW4" s="90" t="b">
        <v>0</v>
      </c>
      <c r="BX4" s="90" t="b">
        <v>0</v>
      </c>
      <c r="BY4" s="90" t="b">
        <v>0</v>
      </c>
      <c r="BZ4" s="90" t="b">
        <v>0</v>
      </c>
      <c r="CA4" s="90" t="b">
        <v>0</v>
      </c>
      <c r="CB4" s="90" t="b">
        <v>0</v>
      </c>
      <c r="CC4" s="96" t="b">
        <v>0</v>
      </c>
      <c r="CD4" s="97">
        <f t="shared" si="12"/>
        <v>0</v>
      </c>
      <c r="CE4" s="98"/>
      <c r="CF4" s="97">
        <f t="shared" si="13"/>
        <v>0</v>
      </c>
      <c r="CG4" s="95" t="b">
        <v>0</v>
      </c>
      <c r="CH4" s="90" t="b">
        <v>0</v>
      </c>
      <c r="CI4" s="90" t="b">
        <v>0</v>
      </c>
      <c r="CJ4" s="90" t="b">
        <v>0</v>
      </c>
      <c r="CK4" s="90" t="b">
        <v>0</v>
      </c>
      <c r="CL4" s="96" t="b">
        <v>0</v>
      </c>
      <c r="CM4" s="97">
        <f t="shared" si="14"/>
        <v>0</v>
      </c>
      <c r="CN4" s="98"/>
      <c r="CO4" s="97">
        <f t="shared" si="15"/>
        <v>0</v>
      </c>
      <c r="CP4" s="95" t="b">
        <v>0</v>
      </c>
      <c r="CQ4" s="90" t="b">
        <v>0</v>
      </c>
      <c r="CR4" s="90" t="b">
        <v>0</v>
      </c>
      <c r="CS4" s="90" t="b">
        <v>0</v>
      </c>
      <c r="CT4" s="90" t="b">
        <v>0</v>
      </c>
      <c r="CU4" s="90" t="b">
        <v>0</v>
      </c>
      <c r="CV4" s="90" t="b">
        <v>0</v>
      </c>
      <c r="CW4" s="96" t="b">
        <v>0</v>
      </c>
      <c r="CX4" s="97">
        <f t="shared" si="16"/>
        <v>0</v>
      </c>
      <c r="CY4" s="98"/>
      <c r="CZ4" s="97">
        <f t="shared" si="17"/>
        <v>0</v>
      </c>
      <c r="DA4" s="95" t="b">
        <v>0</v>
      </c>
      <c r="DB4" s="90" t="b">
        <v>0</v>
      </c>
      <c r="DC4" s="90" t="b">
        <v>0</v>
      </c>
      <c r="DD4" s="90" t="b">
        <v>0</v>
      </c>
      <c r="DE4" s="90" t="b">
        <v>0</v>
      </c>
      <c r="DF4" s="90" t="b">
        <v>0</v>
      </c>
      <c r="DG4" s="90" t="b">
        <v>0</v>
      </c>
      <c r="DH4" s="90" t="b">
        <v>0</v>
      </c>
      <c r="DI4" s="96" t="b">
        <v>0</v>
      </c>
      <c r="DJ4" s="97">
        <f t="shared" si="18"/>
        <v>0</v>
      </c>
      <c r="DK4" s="98"/>
      <c r="DL4" s="97">
        <f t="shared" si="19"/>
        <v>0</v>
      </c>
    </row>
    <row r="5" spans="1:116" ht="21" customHeight="1" x14ac:dyDescent="0.15">
      <c r="A5" s="101" t="s">
        <v>93</v>
      </c>
      <c r="B5" s="157" t="b">
        <v>0</v>
      </c>
      <c r="C5" s="97" t="b">
        <v>1</v>
      </c>
      <c r="D5" s="95" t="b">
        <v>0</v>
      </c>
      <c r="E5" s="90" t="b">
        <v>0</v>
      </c>
      <c r="F5" s="90" t="b">
        <v>1</v>
      </c>
      <c r="G5" s="90" t="b">
        <v>0</v>
      </c>
      <c r="H5" s="90" t="b">
        <v>1</v>
      </c>
      <c r="I5" s="90" t="b">
        <v>0</v>
      </c>
      <c r="J5" s="90" t="b">
        <v>0</v>
      </c>
      <c r="K5" s="91" t="b">
        <v>1</v>
      </c>
      <c r="L5" s="92">
        <f t="shared" si="0"/>
        <v>3</v>
      </c>
      <c r="M5" s="93"/>
      <c r="N5" s="94">
        <f t="shared" si="1"/>
        <v>3</v>
      </c>
      <c r="O5" s="95" t="b">
        <v>0</v>
      </c>
      <c r="P5" s="90" t="b">
        <v>0</v>
      </c>
      <c r="Q5" s="90" t="b">
        <v>1</v>
      </c>
      <c r="R5" s="90" t="b">
        <v>0</v>
      </c>
      <c r="S5" s="90" t="b">
        <v>0</v>
      </c>
      <c r="T5" s="90" t="b">
        <v>0</v>
      </c>
      <c r="U5" s="90" t="b">
        <v>0</v>
      </c>
      <c r="V5" s="90" t="b">
        <v>0</v>
      </c>
      <c r="W5" s="90" t="b">
        <v>1</v>
      </c>
      <c r="X5" s="91" t="b">
        <v>0</v>
      </c>
      <c r="Y5" s="92">
        <f t="shared" si="2"/>
        <v>2</v>
      </c>
      <c r="Z5" s="93"/>
      <c r="AA5" s="94">
        <f t="shared" si="3"/>
        <v>2</v>
      </c>
      <c r="AB5" s="95" t="b">
        <v>0</v>
      </c>
      <c r="AC5" s="90" t="b">
        <v>0</v>
      </c>
      <c r="AD5" s="90" t="b">
        <v>0</v>
      </c>
      <c r="AE5" s="90" t="b">
        <v>0</v>
      </c>
      <c r="AF5" s="90" t="b">
        <v>1</v>
      </c>
      <c r="AG5" s="90" t="b">
        <v>1</v>
      </c>
      <c r="AH5" s="90" t="b">
        <v>0</v>
      </c>
      <c r="AI5" s="91" t="b">
        <v>0</v>
      </c>
      <c r="AJ5" s="92">
        <f t="shared" si="4"/>
        <v>2</v>
      </c>
      <c r="AK5" s="93"/>
      <c r="AL5" s="94">
        <f t="shared" si="5"/>
        <v>2</v>
      </c>
      <c r="AM5" s="95" t="b">
        <v>0</v>
      </c>
      <c r="AN5" s="90" t="b">
        <v>0</v>
      </c>
      <c r="AO5" s="90" t="b">
        <v>0</v>
      </c>
      <c r="AP5" s="90" t="b">
        <v>0</v>
      </c>
      <c r="AQ5" s="90" t="b">
        <v>0</v>
      </c>
      <c r="AR5" s="90" t="b">
        <v>0</v>
      </c>
      <c r="AS5" s="91" t="b">
        <v>0</v>
      </c>
      <c r="AT5" s="92">
        <f t="shared" si="6"/>
        <v>0</v>
      </c>
      <c r="AU5" s="93"/>
      <c r="AV5" s="94">
        <f t="shared" si="7"/>
        <v>0</v>
      </c>
      <c r="AW5" s="95" t="b">
        <v>0</v>
      </c>
      <c r="AX5" s="90" t="b">
        <v>0</v>
      </c>
      <c r="AY5" s="90" t="b">
        <v>0</v>
      </c>
      <c r="AZ5" s="90" t="b">
        <v>0</v>
      </c>
      <c r="BA5" s="90" t="b">
        <v>0</v>
      </c>
      <c r="BB5" s="90" t="b">
        <v>0</v>
      </c>
      <c r="BC5" s="90" t="b">
        <v>0</v>
      </c>
      <c r="BD5" s="158" t="b">
        <v>0</v>
      </c>
      <c r="BE5" s="90" t="b">
        <v>0</v>
      </c>
      <c r="BF5" s="90" t="b">
        <v>0</v>
      </c>
      <c r="BG5" s="91" t="b">
        <v>0</v>
      </c>
      <c r="BH5" s="92">
        <f t="shared" si="8"/>
        <v>0</v>
      </c>
      <c r="BI5" s="93"/>
      <c r="BJ5" s="94">
        <f t="shared" si="9"/>
        <v>0</v>
      </c>
      <c r="BK5" s="95" t="b">
        <v>0</v>
      </c>
      <c r="BL5" s="90" t="b">
        <v>0</v>
      </c>
      <c r="BM5" s="90" t="b">
        <v>0</v>
      </c>
      <c r="BN5" s="90" t="b">
        <v>0</v>
      </c>
      <c r="BO5" s="90" t="b">
        <v>0</v>
      </c>
      <c r="BP5" s="90" t="b">
        <v>0</v>
      </c>
      <c r="BQ5" s="96" t="b">
        <v>0</v>
      </c>
      <c r="BR5" s="97">
        <f t="shared" si="10"/>
        <v>0</v>
      </c>
      <c r="BS5" s="98"/>
      <c r="BT5" s="97">
        <f t="shared" si="11"/>
        <v>0</v>
      </c>
      <c r="BU5" s="95" t="b">
        <v>0</v>
      </c>
      <c r="BV5" s="90" t="b">
        <v>0</v>
      </c>
      <c r="BW5" s="90" t="b">
        <v>0</v>
      </c>
      <c r="BX5" s="90" t="b">
        <v>0</v>
      </c>
      <c r="BY5" s="90" t="b">
        <v>0</v>
      </c>
      <c r="BZ5" s="90" t="b">
        <v>0</v>
      </c>
      <c r="CA5" s="90" t="b">
        <v>0</v>
      </c>
      <c r="CB5" s="90" t="b">
        <v>0</v>
      </c>
      <c r="CC5" s="96" t="b">
        <v>0</v>
      </c>
      <c r="CD5" s="97">
        <f t="shared" si="12"/>
        <v>0</v>
      </c>
      <c r="CE5" s="98"/>
      <c r="CF5" s="97">
        <f t="shared" si="13"/>
        <v>0</v>
      </c>
      <c r="CG5" s="95" t="b">
        <v>0</v>
      </c>
      <c r="CH5" s="90" t="b">
        <v>0</v>
      </c>
      <c r="CI5" s="90" t="b">
        <v>0</v>
      </c>
      <c r="CJ5" s="90" t="b">
        <v>0</v>
      </c>
      <c r="CK5" s="90" t="b">
        <v>0</v>
      </c>
      <c r="CL5" s="96" t="b">
        <v>0</v>
      </c>
      <c r="CM5" s="97">
        <f t="shared" si="14"/>
        <v>0</v>
      </c>
      <c r="CN5" s="98"/>
      <c r="CO5" s="97">
        <f t="shared" si="15"/>
        <v>0</v>
      </c>
      <c r="CP5" s="95" t="b">
        <v>0</v>
      </c>
      <c r="CQ5" s="90" t="b">
        <v>0</v>
      </c>
      <c r="CR5" s="90" t="b">
        <v>0</v>
      </c>
      <c r="CS5" s="90" t="b">
        <v>0</v>
      </c>
      <c r="CT5" s="90" t="b">
        <v>0</v>
      </c>
      <c r="CU5" s="90" t="b">
        <v>0</v>
      </c>
      <c r="CV5" s="90" t="b">
        <v>0</v>
      </c>
      <c r="CW5" s="96" t="b">
        <v>0</v>
      </c>
      <c r="CX5" s="97">
        <f t="shared" si="16"/>
        <v>0</v>
      </c>
      <c r="CY5" s="98"/>
      <c r="CZ5" s="97">
        <f t="shared" si="17"/>
        <v>0</v>
      </c>
      <c r="DA5" s="95" t="b">
        <v>0</v>
      </c>
      <c r="DB5" s="90" t="b">
        <v>0</v>
      </c>
      <c r="DC5" s="90" t="b">
        <v>0</v>
      </c>
      <c r="DD5" s="90" t="b">
        <v>0</v>
      </c>
      <c r="DE5" s="90" t="b">
        <v>0</v>
      </c>
      <c r="DF5" s="90" t="b">
        <v>0</v>
      </c>
      <c r="DG5" s="90" t="b">
        <v>0</v>
      </c>
      <c r="DH5" s="90" t="b">
        <v>0</v>
      </c>
      <c r="DI5" s="96" t="b">
        <v>0</v>
      </c>
      <c r="DJ5" s="97">
        <f t="shared" si="18"/>
        <v>0</v>
      </c>
      <c r="DK5" s="98"/>
      <c r="DL5" s="97">
        <f t="shared" si="19"/>
        <v>0</v>
      </c>
    </row>
    <row r="6" spans="1:116" ht="21" customHeight="1" x14ac:dyDescent="0.15">
      <c r="A6" s="101" t="s">
        <v>75</v>
      </c>
      <c r="B6" s="157" t="b">
        <v>1</v>
      </c>
      <c r="C6" s="97" t="b">
        <v>1</v>
      </c>
      <c r="D6" s="95" t="b">
        <v>0</v>
      </c>
      <c r="E6" s="90" t="b">
        <v>1</v>
      </c>
      <c r="F6" s="90" t="b">
        <v>0</v>
      </c>
      <c r="G6" s="90" t="b">
        <v>0</v>
      </c>
      <c r="H6" s="90" t="b">
        <v>1</v>
      </c>
      <c r="I6" s="90" t="b">
        <v>1</v>
      </c>
      <c r="J6" s="90" t="b">
        <v>0</v>
      </c>
      <c r="K6" s="91" t="b">
        <v>1</v>
      </c>
      <c r="L6" s="92">
        <f t="shared" si="0"/>
        <v>4</v>
      </c>
      <c r="M6" s="93"/>
      <c r="N6" s="94">
        <f t="shared" si="1"/>
        <v>4</v>
      </c>
      <c r="O6" s="95" t="b">
        <v>1</v>
      </c>
      <c r="P6" s="90" t="b">
        <v>0</v>
      </c>
      <c r="Q6" s="90" t="b">
        <v>1</v>
      </c>
      <c r="R6" s="90" t="b">
        <v>1</v>
      </c>
      <c r="S6" s="90" t="b">
        <v>0</v>
      </c>
      <c r="T6" s="90" t="b">
        <v>1</v>
      </c>
      <c r="U6" s="90" t="b">
        <v>0</v>
      </c>
      <c r="V6" s="90" t="b">
        <v>0</v>
      </c>
      <c r="W6" s="90" t="b">
        <v>1</v>
      </c>
      <c r="X6" s="91" t="b">
        <v>1</v>
      </c>
      <c r="Y6" s="92">
        <f t="shared" si="2"/>
        <v>6</v>
      </c>
      <c r="Z6" s="93"/>
      <c r="AA6" s="94">
        <f t="shared" si="3"/>
        <v>6</v>
      </c>
      <c r="AB6" s="95" t="b">
        <v>0</v>
      </c>
      <c r="AC6" s="90" t="b">
        <v>1</v>
      </c>
      <c r="AD6" s="90" t="b">
        <v>0</v>
      </c>
      <c r="AE6" s="90" t="b">
        <v>0</v>
      </c>
      <c r="AF6" s="90" t="b">
        <v>1</v>
      </c>
      <c r="AG6" s="90" t="b">
        <v>1</v>
      </c>
      <c r="AH6" s="90" t="b">
        <v>1</v>
      </c>
      <c r="AI6" s="91" t="b">
        <v>0</v>
      </c>
      <c r="AJ6" s="92">
        <f t="shared" si="4"/>
        <v>4</v>
      </c>
      <c r="AK6" s="93"/>
      <c r="AL6" s="94">
        <f t="shared" si="5"/>
        <v>4</v>
      </c>
      <c r="AM6" s="95" t="b">
        <v>1</v>
      </c>
      <c r="AN6" s="90" t="b">
        <v>1</v>
      </c>
      <c r="AO6" s="90" t="b">
        <v>0</v>
      </c>
      <c r="AP6" s="90" t="b">
        <v>0</v>
      </c>
      <c r="AQ6" s="90" t="b">
        <v>0</v>
      </c>
      <c r="AR6" s="90" t="b">
        <v>0</v>
      </c>
      <c r="AS6" s="91" t="b">
        <v>0</v>
      </c>
      <c r="AT6" s="92">
        <f t="shared" si="6"/>
        <v>2</v>
      </c>
      <c r="AU6" s="93"/>
      <c r="AV6" s="94">
        <f t="shared" si="7"/>
        <v>2</v>
      </c>
      <c r="AW6" s="95" t="b">
        <v>0</v>
      </c>
      <c r="AX6" s="90" t="b">
        <v>0</v>
      </c>
      <c r="AY6" s="90" t="b">
        <v>0</v>
      </c>
      <c r="AZ6" s="90" t="b">
        <v>0</v>
      </c>
      <c r="BA6" s="90" t="b">
        <v>0</v>
      </c>
      <c r="BB6" s="90" t="b">
        <v>0</v>
      </c>
      <c r="BC6" s="90" t="b">
        <v>0</v>
      </c>
      <c r="BD6" s="159" t="b">
        <v>0</v>
      </c>
      <c r="BE6" s="90" t="b">
        <v>0</v>
      </c>
      <c r="BF6" s="90" t="b">
        <v>0</v>
      </c>
      <c r="BG6" s="91" t="b">
        <v>0</v>
      </c>
      <c r="BH6" s="92">
        <f t="shared" si="8"/>
        <v>0</v>
      </c>
      <c r="BI6" s="93"/>
      <c r="BJ6" s="94">
        <f t="shared" si="9"/>
        <v>0</v>
      </c>
      <c r="BK6" s="95" t="b">
        <v>0</v>
      </c>
      <c r="BL6" s="90" t="b">
        <v>0</v>
      </c>
      <c r="BM6" s="90" t="b">
        <v>0</v>
      </c>
      <c r="BN6" s="90" t="b">
        <v>0</v>
      </c>
      <c r="BO6" s="90" t="b">
        <v>0</v>
      </c>
      <c r="BP6" s="90" t="b">
        <v>0</v>
      </c>
      <c r="BQ6" s="96" t="b">
        <v>0</v>
      </c>
      <c r="BR6" s="97">
        <f t="shared" si="10"/>
        <v>0</v>
      </c>
      <c r="BS6" s="98"/>
      <c r="BT6" s="97">
        <f t="shared" si="11"/>
        <v>0</v>
      </c>
      <c r="BU6" s="95" t="b">
        <v>0</v>
      </c>
      <c r="BV6" s="90" t="b">
        <v>0</v>
      </c>
      <c r="BW6" s="90" t="b">
        <v>0</v>
      </c>
      <c r="BX6" s="90" t="b">
        <v>0</v>
      </c>
      <c r="BY6" s="90" t="b">
        <v>0</v>
      </c>
      <c r="BZ6" s="90" t="b">
        <v>0</v>
      </c>
      <c r="CA6" s="90" t="b">
        <v>0</v>
      </c>
      <c r="CB6" s="90" t="b">
        <v>0</v>
      </c>
      <c r="CC6" s="96" t="b">
        <v>0</v>
      </c>
      <c r="CD6" s="97">
        <f t="shared" si="12"/>
        <v>0</v>
      </c>
      <c r="CE6" s="98"/>
      <c r="CF6" s="97">
        <f t="shared" si="13"/>
        <v>0</v>
      </c>
      <c r="CG6" s="95" t="b">
        <v>0</v>
      </c>
      <c r="CH6" s="90" t="b">
        <v>0</v>
      </c>
      <c r="CI6" s="90" t="b">
        <v>0</v>
      </c>
      <c r="CJ6" s="90" t="b">
        <v>0</v>
      </c>
      <c r="CK6" s="90" t="b">
        <v>0</v>
      </c>
      <c r="CL6" s="96" t="b">
        <v>0</v>
      </c>
      <c r="CM6" s="97">
        <f t="shared" si="14"/>
        <v>0</v>
      </c>
      <c r="CN6" s="98"/>
      <c r="CO6" s="97">
        <f t="shared" si="15"/>
        <v>0</v>
      </c>
      <c r="CP6" s="95" t="b">
        <v>0</v>
      </c>
      <c r="CQ6" s="90" t="b">
        <v>0</v>
      </c>
      <c r="CR6" s="90" t="b">
        <v>0</v>
      </c>
      <c r="CS6" s="90" t="b">
        <v>0</v>
      </c>
      <c r="CT6" s="90" t="b">
        <v>0</v>
      </c>
      <c r="CU6" s="90" t="b">
        <v>0</v>
      </c>
      <c r="CV6" s="90" t="b">
        <v>0</v>
      </c>
      <c r="CW6" s="96" t="b">
        <v>0</v>
      </c>
      <c r="CX6" s="97">
        <f t="shared" si="16"/>
        <v>0</v>
      </c>
      <c r="CY6" s="98"/>
      <c r="CZ6" s="97">
        <f t="shared" si="17"/>
        <v>0</v>
      </c>
      <c r="DA6" s="95" t="b">
        <v>0</v>
      </c>
      <c r="DB6" s="90" t="b">
        <v>0</v>
      </c>
      <c r="DC6" s="90" t="b">
        <v>0</v>
      </c>
      <c r="DD6" s="90" t="b">
        <v>0</v>
      </c>
      <c r="DE6" s="90" t="b">
        <v>0</v>
      </c>
      <c r="DF6" s="90" t="b">
        <v>0</v>
      </c>
      <c r="DG6" s="90" t="b">
        <v>0</v>
      </c>
      <c r="DH6" s="90" t="b">
        <v>0</v>
      </c>
      <c r="DI6" s="96" t="b">
        <v>0</v>
      </c>
      <c r="DJ6" s="97">
        <f t="shared" si="18"/>
        <v>0</v>
      </c>
      <c r="DK6" s="98"/>
      <c r="DL6" s="97">
        <f t="shared" si="19"/>
        <v>0</v>
      </c>
    </row>
    <row r="7" spans="1:116" ht="21" customHeight="1" x14ac:dyDescent="0.15">
      <c r="A7" s="101" t="s">
        <v>87</v>
      </c>
      <c r="B7" s="157" t="b">
        <v>1</v>
      </c>
      <c r="C7" s="97" t="b">
        <v>1</v>
      </c>
      <c r="D7" s="95" t="b">
        <v>0</v>
      </c>
      <c r="E7" s="90" t="b">
        <v>1</v>
      </c>
      <c r="F7" s="90" t="b">
        <v>1</v>
      </c>
      <c r="G7" s="90" t="b">
        <v>0</v>
      </c>
      <c r="H7" s="90" t="b">
        <v>1</v>
      </c>
      <c r="I7" s="90" t="b">
        <v>1</v>
      </c>
      <c r="J7" s="90" t="b">
        <v>0</v>
      </c>
      <c r="K7" s="91" t="b">
        <v>0</v>
      </c>
      <c r="L7" s="92">
        <f t="shared" si="0"/>
        <v>4</v>
      </c>
      <c r="M7" s="93"/>
      <c r="N7" s="94">
        <f t="shared" si="1"/>
        <v>4</v>
      </c>
      <c r="O7" s="95" t="b">
        <v>1</v>
      </c>
      <c r="P7" s="90" t="b">
        <v>0</v>
      </c>
      <c r="Q7" s="90" t="b">
        <v>1</v>
      </c>
      <c r="R7" s="90" t="b">
        <v>1</v>
      </c>
      <c r="S7" s="90" t="b">
        <v>0</v>
      </c>
      <c r="T7" s="90" t="b">
        <v>1</v>
      </c>
      <c r="U7" s="90" t="b">
        <v>1</v>
      </c>
      <c r="V7" s="90" t="b">
        <v>0</v>
      </c>
      <c r="W7" s="90" t="b">
        <v>1</v>
      </c>
      <c r="X7" s="91" t="b">
        <v>1</v>
      </c>
      <c r="Y7" s="92">
        <f t="shared" si="2"/>
        <v>7</v>
      </c>
      <c r="Z7" s="93"/>
      <c r="AA7" s="94">
        <f t="shared" si="3"/>
        <v>7</v>
      </c>
      <c r="AB7" s="95" t="b">
        <v>0</v>
      </c>
      <c r="AC7" s="90" t="b">
        <v>1</v>
      </c>
      <c r="AD7" s="90" t="b">
        <v>1</v>
      </c>
      <c r="AE7" s="90" t="b">
        <v>0</v>
      </c>
      <c r="AF7" s="90" t="b">
        <v>1</v>
      </c>
      <c r="AG7" s="90" t="b">
        <v>0</v>
      </c>
      <c r="AH7" s="90" t="b">
        <v>0</v>
      </c>
      <c r="AI7" s="91" t="b">
        <v>0</v>
      </c>
      <c r="AJ7" s="92">
        <f t="shared" si="4"/>
        <v>3</v>
      </c>
      <c r="AK7" s="93"/>
      <c r="AL7" s="94">
        <f t="shared" si="5"/>
        <v>3</v>
      </c>
      <c r="AM7" s="95" t="b">
        <v>0</v>
      </c>
      <c r="AN7" s="90" t="b">
        <v>0</v>
      </c>
      <c r="AO7" s="90" t="b">
        <v>0</v>
      </c>
      <c r="AP7" s="90" t="b">
        <v>0</v>
      </c>
      <c r="AQ7" s="90" t="b">
        <v>0</v>
      </c>
      <c r="AR7" s="90" t="b">
        <v>0</v>
      </c>
      <c r="AS7" s="91" t="b">
        <v>0</v>
      </c>
      <c r="AT7" s="92">
        <f t="shared" si="6"/>
        <v>0</v>
      </c>
      <c r="AU7" s="93"/>
      <c r="AV7" s="94">
        <f t="shared" si="7"/>
        <v>0</v>
      </c>
      <c r="AW7" s="95" t="b">
        <v>0</v>
      </c>
      <c r="AX7" s="90" t="b">
        <v>0</v>
      </c>
      <c r="AY7" s="90" t="b">
        <v>0</v>
      </c>
      <c r="AZ7" s="90" t="b">
        <v>0</v>
      </c>
      <c r="BA7" s="90" t="b">
        <v>0</v>
      </c>
      <c r="BB7" s="90" t="b">
        <v>0</v>
      </c>
      <c r="BC7" s="90" t="b">
        <v>0</v>
      </c>
      <c r="BD7" s="158" t="b">
        <v>0</v>
      </c>
      <c r="BE7" s="90" t="b">
        <v>0</v>
      </c>
      <c r="BF7" s="90" t="b">
        <v>0</v>
      </c>
      <c r="BG7" s="91" t="b">
        <v>0</v>
      </c>
      <c r="BH7" s="92">
        <f t="shared" si="8"/>
        <v>0</v>
      </c>
      <c r="BI7" s="93"/>
      <c r="BJ7" s="94">
        <f t="shared" si="9"/>
        <v>0</v>
      </c>
      <c r="BK7" s="95" t="b">
        <v>0</v>
      </c>
      <c r="BL7" s="90" t="b">
        <v>0</v>
      </c>
      <c r="BM7" s="90" t="b">
        <v>0</v>
      </c>
      <c r="BN7" s="90" t="b">
        <v>0</v>
      </c>
      <c r="BO7" s="90" t="b">
        <v>0</v>
      </c>
      <c r="BP7" s="90" t="b">
        <v>0</v>
      </c>
      <c r="BQ7" s="96" t="b">
        <v>0</v>
      </c>
      <c r="BR7" s="97">
        <f t="shared" si="10"/>
        <v>0</v>
      </c>
      <c r="BS7" s="98"/>
      <c r="BT7" s="97">
        <f t="shared" si="11"/>
        <v>0</v>
      </c>
      <c r="BU7" s="95" t="b">
        <v>0</v>
      </c>
      <c r="BV7" s="90" t="b">
        <v>0</v>
      </c>
      <c r="BW7" s="90" t="b">
        <v>0</v>
      </c>
      <c r="BX7" s="90" t="b">
        <v>0</v>
      </c>
      <c r="BY7" s="90" t="b">
        <v>0</v>
      </c>
      <c r="BZ7" s="90" t="b">
        <v>0</v>
      </c>
      <c r="CA7" s="90" t="b">
        <v>0</v>
      </c>
      <c r="CB7" s="90" t="b">
        <v>0</v>
      </c>
      <c r="CC7" s="96" t="b">
        <v>0</v>
      </c>
      <c r="CD7" s="97">
        <f t="shared" si="12"/>
        <v>0</v>
      </c>
      <c r="CE7" s="98"/>
      <c r="CF7" s="97">
        <f t="shared" si="13"/>
        <v>0</v>
      </c>
      <c r="CG7" s="95" t="b">
        <v>0</v>
      </c>
      <c r="CH7" s="90" t="b">
        <v>0</v>
      </c>
      <c r="CI7" s="90" t="b">
        <v>0</v>
      </c>
      <c r="CJ7" s="90" t="b">
        <v>0</v>
      </c>
      <c r="CK7" s="90" t="b">
        <v>0</v>
      </c>
      <c r="CL7" s="96" t="b">
        <v>0</v>
      </c>
      <c r="CM7" s="97">
        <f t="shared" si="14"/>
        <v>0</v>
      </c>
      <c r="CN7" s="98"/>
      <c r="CO7" s="97">
        <f t="shared" si="15"/>
        <v>0</v>
      </c>
      <c r="CP7" s="95" t="b">
        <v>0</v>
      </c>
      <c r="CQ7" s="90" t="b">
        <v>0</v>
      </c>
      <c r="CR7" s="90" t="b">
        <v>0</v>
      </c>
      <c r="CS7" s="90" t="b">
        <v>0</v>
      </c>
      <c r="CT7" s="90" t="b">
        <v>0</v>
      </c>
      <c r="CU7" s="90" t="b">
        <v>0</v>
      </c>
      <c r="CV7" s="90" t="b">
        <v>0</v>
      </c>
      <c r="CW7" s="96" t="b">
        <v>0</v>
      </c>
      <c r="CX7" s="97">
        <f t="shared" si="16"/>
        <v>0</v>
      </c>
      <c r="CY7" s="98"/>
      <c r="CZ7" s="97">
        <f t="shared" si="17"/>
        <v>0</v>
      </c>
      <c r="DA7" s="95" t="b">
        <v>0</v>
      </c>
      <c r="DB7" s="90" t="b">
        <v>0</v>
      </c>
      <c r="DC7" s="90" t="b">
        <v>0</v>
      </c>
      <c r="DD7" s="90" t="b">
        <v>0</v>
      </c>
      <c r="DE7" s="90" t="b">
        <v>0</v>
      </c>
      <c r="DF7" s="90" t="b">
        <v>0</v>
      </c>
      <c r="DG7" s="90" t="b">
        <v>0</v>
      </c>
      <c r="DH7" s="90" t="b">
        <v>0</v>
      </c>
      <c r="DI7" s="96" t="b">
        <v>0</v>
      </c>
      <c r="DJ7" s="97">
        <f t="shared" si="18"/>
        <v>0</v>
      </c>
      <c r="DK7" s="98"/>
      <c r="DL7" s="97">
        <f t="shared" si="19"/>
        <v>0</v>
      </c>
    </row>
    <row r="8" spans="1:116" ht="21" customHeight="1" x14ac:dyDescent="0.15">
      <c r="A8" s="101" t="s">
        <v>92</v>
      </c>
      <c r="B8" s="157" t="b">
        <v>0</v>
      </c>
      <c r="C8" s="97" t="b">
        <v>1</v>
      </c>
      <c r="D8" s="95" t="b">
        <v>0</v>
      </c>
      <c r="E8" s="90" t="b">
        <v>0</v>
      </c>
      <c r="F8" s="90" t="b">
        <v>0</v>
      </c>
      <c r="G8" s="90" t="b">
        <v>0</v>
      </c>
      <c r="H8" s="90" t="b">
        <v>1</v>
      </c>
      <c r="I8" s="90" t="b">
        <v>0</v>
      </c>
      <c r="J8" s="90" t="b">
        <v>0</v>
      </c>
      <c r="K8" s="91" t="b">
        <v>1</v>
      </c>
      <c r="L8" s="92">
        <f t="shared" si="0"/>
        <v>2</v>
      </c>
      <c r="M8" s="93"/>
      <c r="N8" s="94">
        <f t="shared" si="1"/>
        <v>2</v>
      </c>
      <c r="O8" s="95" t="b">
        <v>1</v>
      </c>
      <c r="P8" s="90" t="b">
        <v>0</v>
      </c>
      <c r="Q8" s="90" t="b">
        <v>1</v>
      </c>
      <c r="R8" s="90" t="b">
        <v>0</v>
      </c>
      <c r="S8" s="90" t="b">
        <v>0</v>
      </c>
      <c r="T8" s="90" t="b">
        <v>0</v>
      </c>
      <c r="U8" s="90" t="b">
        <v>1</v>
      </c>
      <c r="V8" s="90" t="b">
        <v>0</v>
      </c>
      <c r="W8" s="90" t="b">
        <v>1</v>
      </c>
      <c r="X8" s="91" t="b">
        <v>0</v>
      </c>
      <c r="Y8" s="92">
        <f t="shared" si="2"/>
        <v>4</v>
      </c>
      <c r="Z8" s="93"/>
      <c r="AA8" s="94">
        <f t="shared" si="3"/>
        <v>4</v>
      </c>
      <c r="AB8" s="95" t="b">
        <v>0</v>
      </c>
      <c r="AC8" s="90" t="b">
        <v>1</v>
      </c>
      <c r="AD8" s="90" t="b">
        <v>0</v>
      </c>
      <c r="AE8" s="90" t="b">
        <v>0</v>
      </c>
      <c r="AF8" s="90" t="b">
        <v>1</v>
      </c>
      <c r="AG8" s="90" t="b">
        <v>0</v>
      </c>
      <c r="AH8" s="90" t="b">
        <v>0</v>
      </c>
      <c r="AI8" s="91" t="b">
        <v>0</v>
      </c>
      <c r="AJ8" s="92">
        <f t="shared" si="4"/>
        <v>2</v>
      </c>
      <c r="AK8" s="93"/>
      <c r="AL8" s="94">
        <f t="shared" si="5"/>
        <v>2</v>
      </c>
      <c r="AM8" s="95" t="b">
        <v>0</v>
      </c>
      <c r="AN8" s="90" t="b">
        <v>0</v>
      </c>
      <c r="AO8" s="90" t="b">
        <v>0</v>
      </c>
      <c r="AP8" s="90" t="b">
        <v>0</v>
      </c>
      <c r="AQ8" s="90" t="b">
        <v>0</v>
      </c>
      <c r="AR8" s="90" t="b">
        <v>0</v>
      </c>
      <c r="AS8" s="91" t="b">
        <v>0</v>
      </c>
      <c r="AT8" s="92">
        <f t="shared" si="6"/>
        <v>0</v>
      </c>
      <c r="AU8" s="93"/>
      <c r="AV8" s="94">
        <f t="shared" si="7"/>
        <v>0</v>
      </c>
      <c r="AW8" s="95" t="b">
        <v>0</v>
      </c>
      <c r="AX8" s="90" t="b">
        <v>0</v>
      </c>
      <c r="AY8" s="90" t="b">
        <v>0</v>
      </c>
      <c r="AZ8" s="90" t="b">
        <v>0</v>
      </c>
      <c r="BA8" s="90" t="b">
        <v>0</v>
      </c>
      <c r="BB8" s="90" t="b">
        <v>0</v>
      </c>
      <c r="BC8" s="90" t="b">
        <v>0</v>
      </c>
      <c r="BD8" s="156" t="b">
        <v>0</v>
      </c>
      <c r="BE8" s="90" t="b">
        <v>0</v>
      </c>
      <c r="BF8" s="90" t="b">
        <v>0</v>
      </c>
      <c r="BG8" s="91" t="b">
        <v>0</v>
      </c>
      <c r="BH8" s="92">
        <f t="shared" si="8"/>
        <v>0</v>
      </c>
      <c r="BI8" s="93"/>
      <c r="BJ8" s="89">
        <f t="shared" si="9"/>
        <v>0</v>
      </c>
      <c r="BK8" s="90" t="b">
        <v>0</v>
      </c>
      <c r="BL8" s="90" t="b">
        <v>0</v>
      </c>
      <c r="BM8" s="90" t="b">
        <v>0</v>
      </c>
      <c r="BN8" s="90" t="b">
        <v>0</v>
      </c>
      <c r="BO8" s="90" t="b">
        <v>0</v>
      </c>
      <c r="BP8" s="90" t="b">
        <v>0</v>
      </c>
      <c r="BQ8" s="96" t="b">
        <v>0</v>
      </c>
      <c r="BR8" s="97">
        <f t="shared" si="10"/>
        <v>0</v>
      </c>
      <c r="BS8" s="98"/>
      <c r="BT8" s="97">
        <f t="shared" si="11"/>
        <v>0</v>
      </c>
      <c r="BU8" s="95" t="b">
        <v>0</v>
      </c>
      <c r="BV8" s="90" t="b">
        <v>0</v>
      </c>
      <c r="BW8" s="90" t="b">
        <v>0</v>
      </c>
      <c r="BX8" s="90" t="b">
        <v>0</v>
      </c>
      <c r="BY8" s="90" t="b">
        <v>0</v>
      </c>
      <c r="BZ8" s="90" t="b">
        <v>0</v>
      </c>
      <c r="CA8" s="90" t="b">
        <v>0</v>
      </c>
      <c r="CB8" s="90" t="b">
        <v>0</v>
      </c>
      <c r="CC8" s="96" t="b">
        <v>0</v>
      </c>
      <c r="CD8" s="97">
        <f t="shared" si="12"/>
        <v>0</v>
      </c>
      <c r="CE8" s="98"/>
      <c r="CF8" s="97">
        <f t="shared" si="13"/>
        <v>0</v>
      </c>
      <c r="CG8" s="95" t="b">
        <v>0</v>
      </c>
      <c r="CH8" s="90" t="b">
        <v>0</v>
      </c>
      <c r="CI8" s="90" t="b">
        <v>0</v>
      </c>
      <c r="CJ8" s="90" t="b">
        <v>0</v>
      </c>
      <c r="CK8" s="90" t="b">
        <v>0</v>
      </c>
      <c r="CL8" s="96" t="b">
        <v>0</v>
      </c>
      <c r="CM8" s="97">
        <f t="shared" si="14"/>
        <v>0</v>
      </c>
      <c r="CN8" s="98"/>
      <c r="CO8" s="97">
        <f t="shared" si="15"/>
        <v>0</v>
      </c>
      <c r="CP8" s="95" t="b">
        <v>0</v>
      </c>
      <c r="CQ8" s="90" t="b">
        <v>0</v>
      </c>
      <c r="CR8" s="90" t="b">
        <v>0</v>
      </c>
      <c r="CS8" s="90" t="b">
        <v>0</v>
      </c>
      <c r="CT8" s="90" t="b">
        <v>0</v>
      </c>
      <c r="CU8" s="90" t="b">
        <v>0</v>
      </c>
      <c r="CV8" s="90" t="b">
        <v>0</v>
      </c>
      <c r="CW8" s="96" t="b">
        <v>0</v>
      </c>
      <c r="CX8" s="97">
        <f t="shared" si="16"/>
        <v>0</v>
      </c>
      <c r="CY8" s="98"/>
      <c r="CZ8" s="97">
        <f t="shared" si="17"/>
        <v>0</v>
      </c>
      <c r="DA8" s="95" t="b">
        <v>0</v>
      </c>
      <c r="DB8" s="90" t="b">
        <v>0</v>
      </c>
      <c r="DC8" s="90" t="b">
        <v>0</v>
      </c>
      <c r="DD8" s="90" t="b">
        <v>0</v>
      </c>
      <c r="DE8" s="90" t="b">
        <v>0</v>
      </c>
      <c r="DF8" s="90" t="b">
        <v>0</v>
      </c>
      <c r="DG8" s="90" t="b">
        <v>0</v>
      </c>
      <c r="DH8" s="90" t="b">
        <v>0</v>
      </c>
      <c r="DI8" s="96" t="b">
        <v>0</v>
      </c>
      <c r="DJ8" s="97">
        <f t="shared" si="18"/>
        <v>0</v>
      </c>
      <c r="DK8" s="98"/>
      <c r="DL8" s="97">
        <f t="shared" si="19"/>
        <v>0</v>
      </c>
    </row>
    <row r="9" spans="1:116" ht="21" customHeight="1" x14ac:dyDescent="0.15">
      <c r="A9" s="101" t="s">
        <v>70</v>
      </c>
      <c r="B9" s="157" t="b">
        <v>0</v>
      </c>
      <c r="C9" s="97" t="b">
        <v>1</v>
      </c>
      <c r="D9" s="95" t="b">
        <v>0</v>
      </c>
      <c r="E9" s="90" t="b">
        <v>1</v>
      </c>
      <c r="F9" s="90" t="b">
        <v>1</v>
      </c>
      <c r="G9" s="90" t="b">
        <v>0</v>
      </c>
      <c r="H9" s="90" t="b">
        <v>1</v>
      </c>
      <c r="I9" s="90" t="b">
        <v>1</v>
      </c>
      <c r="J9" s="90" t="b">
        <v>0</v>
      </c>
      <c r="K9" s="91" t="b">
        <v>1</v>
      </c>
      <c r="L9" s="92">
        <f t="shared" si="0"/>
        <v>5</v>
      </c>
      <c r="M9" s="93"/>
      <c r="N9" s="94">
        <f t="shared" si="1"/>
        <v>5</v>
      </c>
      <c r="O9" s="95" t="b">
        <v>1</v>
      </c>
      <c r="P9" s="90" t="b">
        <v>0</v>
      </c>
      <c r="Q9" s="90" t="b">
        <v>1</v>
      </c>
      <c r="R9" s="90" t="b">
        <v>1</v>
      </c>
      <c r="S9" s="90" t="b">
        <v>0</v>
      </c>
      <c r="T9" s="90" t="b">
        <v>1</v>
      </c>
      <c r="U9" s="90" t="b">
        <v>1</v>
      </c>
      <c r="V9" s="90" t="b">
        <v>0</v>
      </c>
      <c r="W9" s="90" t="b">
        <v>1</v>
      </c>
      <c r="X9" s="91" t="b">
        <v>1</v>
      </c>
      <c r="Y9" s="92">
        <f t="shared" si="2"/>
        <v>7</v>
      </c>
      <c r="Z9" s="93"/>
      <c r="AA9" s="94">
        <f t="shared" si="3"/>
        <v>7</v>
      </c>
      <c r="AB9" s="95" t="b">
        <v>0</v>
      </c>
      <c r="AC9" s="90" t="b">
        <v>1</v>
      </c>
      <c r="AD9" s="90" t="b">
        <v>1</v>
      </c>
      <c r="AE9" s="90" t="b">
        <v>0</v>
      </c>
      <c r="AF9" s="90" t="b">
        <v>1</v>
      </c>
      <c r="AG9" s="90" t="b">
        <v>0</v>
      </c>
      <c r="AH9" s="90" t="b">
        <v>1</v>
      </c>
      <c r="AI9" s="91" t="b">
        <v>0</v>
      </c>
      <c r="AJ9" s="92">
        <f t="shared" si="4"/>
        <v>4</v>
      </c>
      <c r="AK9" s="93"/>
      <c r="AL9" s="94">
        <f t="shared" si="5"/>
        <v>4</v>
      </c>
      <c r="AM9" s="95" t="b">
        <v>1</v>
      </c>
      <c r="AN9" s="90" t="b">
        <v>1</v>
      </c>
      <c r="AO9" s="90" t="b">
        <v>0</v>
      </c>
      <c r="AP9" s="90" t="b">
        <v>0</v>
      </c>
      <c r="AQ9" s="90" t="b">
        <v>0</v>
      </c>
      <c r="AR9" s="90" t="b">
        <v>0</v>
      </c>
      <c r="AS9" s="91" t="b">
        <v>0</v>
      </c>
      <c r="AT9" s="92">
        <f t="shared" si="6"/>
        <v>2</v>
      </c>
      <c r="AU9" s="93"/>
      <c r="AV9" s="94">
        <f t="shared" si="7"/>
        <v>2</v>
      </c>
      <c r="AW9" s="95" t="b">
        <v>0</v>
      </c>
      <c r="AX9" s="90" t="b">
        <v>0</v>
      </c>
      <c r="AY9" s="90" t="b">
        <v>0</v>
      </c>
      <c r="AZ9" s="90" t="b">
        <v>0</v>
      </c>
      <c r="BA9" s="90" t="b">
        <v>0</v>
      </c>
      <c r="BB9" s="90" t="b">
        <v>0</v>
      </c>
      <c r="BC9" s="90" t="b">
        <v>0</v>
      </c>
      <c r="BD9" s="158" t="b">
        <v>0</v>
      </c>
      <c r="BE9" s="90" t="b">
        <v>0</v>
      </c>
      <c r="BF9" s="90" t="b">
        <v>0</v>
      </c>
      <c r="BG9" s="91" t="b">
        <v>0</v>
      </c>
      <c r="BH9" s="92">
        <f t="shared" si="8"/>
        <v>0</v>
      </c>
      <c r="BI9" s="93"/>
      <c r="BJ9" s="94">
        <f t="shared" si="9"/>
        <v>0</v>
      </c>
      <c r="BK9" s="95" t="b">
        <v>0</v>
      </c>
      <c r="BL9" s="90" t="b">
        <v>0</v>
      </c>
      <c r="BM9" s="90" t="b">
        <v>0</v>
      </c>
      <c r="BN9" s="90" t="b">
        <v>0</v>
      </c>
      <c r="BO9" s="90" t="b">
        <v>0</v>
      </c>
      <c r="BP9" s="90" t="b">
        <v>0</v>
      </c>
      <c r="BQ9" s="96" t="b">
        <v>0</v>
      </c>
      <c r="BR9" s="97">
        <f t="shared" si="10"/>
        <v>0</v>
      </c>
      <c r="BS9" s="98"/>
      <c r="BT9" s="97">
        <f t="shared" si="11"/>
        <v>0</v>
      </c>
      <c r="BU9" s="95" t="b">
        <v>0</v>
      </c>
      <c r="BV9" s="90" t="b">
        <v>0</v>
      </c>
      <c r="BW9" s="90" t="b">
        <v>0</v>
      </c>
      <c r="BX9" s="90" t="b">
        <v>0</v>
      </c>
      <c r="BY9" s="90" t="b">
        <v>0</v>
      </c>
      <c r="BZ9" s="90" t="b">
        <v>0</v>
      </c>
      <c r="CA9" s="90" t="b">
        <v>0</v>
      </c>
      <c r="CB9" s="90" t="b">
        <v>0</v>
      </c>
      <c r="CC9" s="96" t="b">
        <v>0</v>
      </c>
      <c r="CD9" s="97">
        <f t="shared" si="12"/>
        <v>0</v>
      </c>
      <c r="CE9" s="98"/>
      <c r="CF9" s="97">
        <f t="shared" si="13"/>
        <v>0</v>
      </c>
      <c r="CG9" s="95" t="b">
        <v>0</v>
      </c>
      <c r="CH9" s="90" t="b">
        <v>0</v>
      </c>
      <c r="CI9" s="90" t="b">
        <v>0</v>
      </c>
      <c r="CJ9" s="90" t="b">
        <v>0</v>
      </c>
      <c r="CK9" s="90" t="b">
        <v>0</v>
      </c>
      <c r="CL9" s="96" t="b">
        <v>0</v>
      </c>
      <c r="CM9" s="97">
        <f t="shared" si="14"/>
        <v>0</v>
      </c>
      <c r="CN9" s="98"/>
      <c r="CO9" s="97">
        <f t="shared" si="15"/>
        <v>0</v>
      </c>
      <c r="CP9" s="95" t="b">
        <v>0</v>
      </c>
      <c r="CQ9" s="90" t="b">
        <v>0</v>
      </c>
      <c r="CR9" s="90" t="b">
        <v>0</v>
      </c>
      <c r="CS9" s="90" t="b">
        <v>0</v>
      </c>
      <c r="CT9" s="90" t="b">
        <v>0</v>
      </c>
      <c r="CU9" s="90" t="b">
        <v>0</v>
      </c>
      <c r="CV9" s="90" t="b">
        <v>0</v>
      </c>
      <c r="CW9" s="96" t="b">
        <v>0</v>
      </c>
      <c r="CX9" s="97">
        <f t="shared" si="16"/>
        <v>0</v>
      </c>
      <c r="CY9" s="98"/>
      <c r="CZ9" s="97">
        <f t="shared" si="17"/>
        <v>0</v>
      </c>
      <c r="DA9" s="95" t="b">
        <v>0</v>
      </c>
      <c r="DB9" s="90" t="b">
        <v>0</v>
      </c>
      <c r="DC9" s="90" t="b">
        <v>0</v>
      </c>
      <c r="DD9" s="90" t="b">
        <v>0</v>
      </c>
      <c r="DE9" s="90" t="b">
        <v>0</v>
      </c>
      <c r="DF9" s="90" t="b">
        <v>0</v>
      </c>
      <c r="DG9" s="90" t="b">
        <v>0</v>
      </c>
      <c r="DH9" s="90" t="b">
        <v>0</v>
      </c>
      <c r="DI9" s="96" t="b">
        <v>0</v>
      </c>
      <c r="DJ9" s="97">
        <f t="shared" si="18"/>
        <v>0</v>
      </c>
      <c r="DK9" s="98"/>
      <c r="DL9" s="97">
        <f t="shared" si="19"/>
        <v>0</v>
      </c>
    </row>
    <row r="10" spans="1:116" ht="21" customHeight="1" x14ac:dyDescent="0.15">
      <c r="A10" s="87" t="s">
        <v>84</v>
      </c>
      <c r="B10" s="157" t="b">
        <v>0</v>
      </c>
      <c r="C10" s="97" t="b">
        <v>1</v>
      </c>
      <c r="D10" s="95" t="b">
        <v>1</v>
      </c>
      <c r="E10" s="90" t="b">
        <v>0</v>
      </c>
      <c r="F10" s="90" t="b">
        <v>0</v>
      </c>
      <c r="G10" s="90" t="b">
        <v>1</v>
      </c>
      <c r="H10" s="90" t="b">
        <v>0</v>
      </c>
      <c r="I10" s="90" t="b">
        <v>1</v>
      </c>
      <c r="J10" s="90" t="b">
        <v>1</v>
      </c>
      <c r="K10" s="91" t="b">
        <v>0</v>
      </c>
      <c r="L10" s="92">
        <f t="shared" si="0"/>
        <v>4</v>
      </c>
      <c r="M10" s="93"/>
      <c r="N10" s="94">
        <f t="shared" si="1"/>
        <v>4</v>
      </c>
      <c r="O10" s="95" t="b">
        <v>1</v>
      </c>
      <c r="P10" s="90" t="b">
        <v>0</v>
      </c>
      <c r="Q10" s="90" t="b">
        <v>0</v>
      </c>
      <c r="R10" s="90" t="b">
        <v>1</v>
      </c>
      <c r="S10" s="90" t="b">
        <v>1</v>
      </c>
      <c r="T10" s="90" t="b">
        <v>0</v>
      </c>
      <c r="U10" s="90" t="b">
        <v>1</v>
      </c>
      <c r="V10" s="90" t="b">
        <v>0</v>
      </c>
      <c r="W10" s="90" t="b">
        <v>0</v>
      </c>
      <c r="X10" s="91" t="b">
        <v>0</v>
      </c>
      <c r="Y10" s="92">
        <f t="shared" si="2"/>
        <v>4</v>
      </c>
      <c r="Z10" s="93"/>
      <c r="AA10" s="94">
        <f t="shared" si="3"/>
        <v>4</v>
      </c>
      <c r="AB10" s="95" t="b">
        <v>1</v>
      </c>
      <c r="AC10" s="90" t="b">
        <v>0</v>
      </c>
      <c r="AD10" s="90" t="b">
        <v>1</v>
      </c>
      <c r="AE10" s="90" t="b">
        <v>1</v>
      </c>
      <c r="AF10" s="90" t="b">
        <v>0</v>
      </c>
      <c r="AG10" s="90" t="b">
        <v>1</v>
      </c>
      <c r="AH10" s="90" t="b">
        <v>1</v>
      </c>
      <c r="AI10" s="91" t="b">
        <v>1</v>
      </c>
      <c r="AJ10" s="92">
        <f t="shared" si="4"/>
        <v>6</v>
      </c>
      <c r="AK10" s="93"/>
      <c r="AL10" s="94">
        <f t="shared" si="5"/>
        <v>6</v>
      </c>
      <c r="AM10" s="95" t="b">
        <v>0</v>
      </c>
      <c r="AN10" s="90" t="b">
        <v>0</v>
      </c>
      <c r="AO10" s="90" t="b">
        <v>0</v>
      </c>
      <c r="AP10" s="90" t="b">
        <v>0</v>
      </c>
      <c r="AQ10" s="90" t="b">
        <v>0</v>
      </c>
      <c r="AR10" s="90" t="b">
        <v>0</v>
      </c>
      <c r="AS10" s="91" t="b">
        <v>0</v>
      </c>
      <c r="AT10" s="92">
        <f t="shared" si="6"/>
        <v>0</v>
      </c>
      <c r="AU10" s="93"/>
      <c r="AV10" s="94">
        <f t="shared" si="7"/>
        <v>0</v>
      </c>
      <c r="AW10" s="95" t="b">
        <v>0</v>
      </c>
      <c r="AX10" s="90" t="b">
        <v>0</v>
      </c>
      <c r="AY10" s="90" t="b">
        <v>0</v>
      </c>
      <c r="AZ10" s="90" t="b">
        <v>0</v>
      </c>
      <c r="BA10" s="90" t="b">
        <v>0</v>
      </c>
      <c r="BB10" s="90" t="b">
        <v>0</v>
      </c>
      <c r="BC10" s="90" t="b">
        <v>0</v>
      </c>
      <c r="BD10" s="156" t="b">
        <v>0</v>
      </c>
      <c r="BE10" s="90" t="b">
        <v>0</v>
      </c>
      <c r="BF10" s="90" t="b">
        <v>0</v>
      </c>
      <c r="BG10" s="91" t="b">
        <v>0</v>
      </c>
      <c r="BH10" s="92">
        <f t="shared" si="8"/>
        <v>0</v>
      </c>
      <c r="BI10" s="93"/>
      <c r="BJ10" s="94">
        <f t="shared" si="9"/>
        <v>0</v>
      </c>
      <c r="BK10" s="95" t="b">
        <v>0</v>
      </c>
      <c r="BL10" s="90" t="b">
        <v>0</v>
      </c>
      <c r="BM10" s="90" t="b">
        <v>0</v>
      </c>
      <c r="BN10" s="90" t="b">
        <v>0</v>
      </c>
      <c r="BO10" s="90" t="b">
        <v>0</v>
      </c>
      <c r="BP10" s="90" t="b">
        <v>0</v>
      </c>
      <c r="BQ10" s="96" t="b">
        <v>0</v>
      </c>
      <c r="BR10" s="97">
        <f t="shared" si="10"/>
        <v>0</v>
      </c>
      <c r="BS10" s="98"/>
      <c r="BT10" s="97">
        <f t="shared" si="11"/>
        <v>0</v>
      </c>
      <c r="BU10" s="95" t="b">
        <v>0</v>
      </c>
      <c r="BV10" s="90" t="b">
        <v>0</v>
      </c>
      <c r="BW10" s="90" t="b">
        <v>0</v>
      </c>
      <c r="BX10" s="90" t="b">
        <v>0</v>
      </c>
      <c r="BY10" s="90" t="b">
        <v>0</v>
      </c>
      <c r="BZ10" s="90" t="b">
        <v>0</v>
      </c>
      <c r="CA10" s="90" t="b">
        <v>0</v>
      </c>
      <c r="CB10" s="90" t="b">
        <v>0</v>
      </c>
      <c r="CC10" s="96" t="b">
        <v>0</v>
      </c>
      <c r="CD10" s="97">
        <f t="shared" si="12"/>
        <v>0</v>
      </c>
      <c r="CE10" s="98"/>
      <c r="CF10" s="97">
        <f t="shared" si="13"/>
        <v>0</v>
      </c>
      <c r="CG10" s="95" t="b">
        <v>0</v>
      </c>
      <c r="CH10" s="90" t="b">
        <v>0</v>
      </c>
      <c r="CI10" s="90" t="b">
        <v>0</v>
      </c>
      <c r="CJ10" s="90" t="b">
        <v>0</v>
      </c>
      <c r="CK10" s="90" t="b">
        <v>0</v>
      </c>
      <c r="CL10" s="96" t="b">
        <v>0</v>
      </c>
      <c r="CM10" s="97">
        <f t="shared" si="14"/>
        <v>0</v>
      </c>
      <c r="CN10" s="98"/>
      <c r="CO10" s="97">
        <f t="shared" si="15"/>
        <v>0</v>
      </c>
      <c r="CP10" s="95" t="b">
        <v>0</v>
      </c>
      <c r="CQ10" s="90" t="b">
        <v>0</v>
      </c>
      <c r="CR10" s="90" t="b">
        <v>0</v>
      </c>
      <c r="CS10" s="90" t="b">
        <v>0</v>
      </c>
      <c r="CT10" s="90" t="b">
        <v>0</v>
      </c>
      <c r="CU10" s="90" t="b">
        <v>0</v>
      </c>
      <c r="CV10" s="90" t="b">
        <v>0</v>
      </c>
      <c r="CW10" s="96" t="b">
        <v>0</v>
      </c>
      <c r="CX10" s="97">
        <f t="shared" si="16"/>
        <v>0</v>
      </c>
      <c r="CY10" s="98"/>
      <c r="CZ10" s="97">
        <f t="shared" si="17"/>
        <v>0</v>
      </c>
      <c r="DA10" s="95" t="b">
        <v>0</v>
      </c>
      <c r="DB10" s="90" t="b">
        <v>0</v>
      </c>
      <c r="DC10" s="90" t="b">
        <v>0</v>
      </c>
      <c r="DD10" s="90" t="b">
        <v>0</v>
      </c>
      <c r="DE10" s="90" t="b">
        <v>0</v>
      </c>
      <c r="DF10" s="90" t="b">
        <v>0</v>
      </c>
      <c r="DG10" s="90" t="b">
        <v>0</v>
      </c>
      <c r="DH10" s="90" t="b">
        <v>0</v>
      </c>
      <c r="DI10" s="96" t="b">
        <v>0</v>
      </c>
      <c r="DJ10" s="97">
        <f t="shared" si="18"/>
        <v>0</v>
      </c>
      <c r="DK10" s="98"/>
      <c r="DL10" s="97">
        <f t="shared" si="19"/>
        <v>0</v>
      </c>
    </row>
    <row r="11" spans="1:116" ht="21" customHeight="1" x14ac:dyDescent="0.15">
      <c r="A11" s="101" t="s">
        <v>90</v>
      </c>
      <c r="B11" s="157" t="b">
        <v>0</v>
      </c>
      <c r="C11" s="97" t="b">
        <v>1</v>
      </c>
      <c r="D11" s="95" t="b">
        <v>0</v>
      </c>
      <c r="E11" s="90" t="b">
        <v>1</v>
      </c>
      <c r="F11" s="90" t="b">
        <v>0</v>
      </c>
      <c r="G11" s="90" t="b">
        <v>0</v>
      </c>
      <c r="H11" s="90" t="b">
        <v>1</v>
      </c>
      <c r="I11" s="90" t="b">
        <v>0</v>
      </c>
      <c r="J11" s="90" t="b">
        <v>0</v>
      </c>
      <c r="K11" s="91" t="b">
        <v>1</v>
      </c>
      <c r="L11" s="92">
        <f t="shared" si="0"/>
        <v>3</v>
      </c>
      <c r="M11" s="93"/>
      <c r="N11" s="94">
        <f t="shared" si="1"/>
        <v>3</v>
      </c>
      <c r="O11" s="95" t="b">
        <v>0</v>
      </c>
      <c r="P11" s="90" t="b">
        <v>0</v>
      </c>
      <c r="Q11" s="90" t="b">
        <v>1</v>
      </c>
      <c r="R11" s="90" t="b">
        <v>0</v>
      </c>
      <c r="S11" s="90" t="b">
        <v>0</v>
      </c>
      <c r="T11" s="90" t="b">
        <v>1</v>
      </c>
      <c r="U11" s="90" t="b">
        <v>0</v>
      </c>
      <c r="V11" s="90" t="b">
        <v>0</v>
      </c>
      <c r="W11" s="90" t="b">
        <v>1</v>
      </c>
      <c r="X11" s="91" t="b">
        <v>0</v>
      </c>
      <c r="Y11" s="92">
        <f t="shared" si="2"/>
        <v>3</v>
      </c>
      <c r="Z11" s="93"/>
      <c r="AA11" s="94">
        <f t="shared" si="3"/>
        <v>3</v>
      </c>
      <c r="AB11" s="95" t="b">
        <v>0</v>
      </c>
      <c r="AC11" s="90" t="b">
        <v>1</v>
      </c>
      <c r="AD11" s="90" t="b">
        <v>0</v>
      </c>
      <c r="AE11" s="90" t="b">
        <v>0</v>
      </c>
      <c r="AF11" s="90" t="b">
        <v>1</v>
      </c>
      <c r="AG11" s="90" t="b">
        <v>0</v>
      </c>
      <c r="AH11" s="90" t="b">
        <v>1</v>
      </c>
      <c r="AI11" s="91" t="b">
        <v>0</v>
      </c>
      <c r="AJ11" s="92">
        <f t="shared" si="4"/>
        <v>3</v>
      </c>
      <c r="AK11" s="93"/>
      <c r="AL11" s="94">
        <f t="shared" si="5"/>
        <v>3</v>
      </c>
      <c r="AM11" s="95" t="b">
        <v>1</v>
      </c>
      <c r="AN11" s="90" t="b">
        <v>0</v>
      </c>
      <c r="AO11" s="90" t="b">
        <v>0</v>
      </c>
      <c r="AP11" s="90" t="b">
        <v>0</v>
      </c>
      <c r="AQ11" s="90" t="b">
        <v>0</v>
      </c>
      <c r="AR11" s="90" t="b">
        <v>0</v>
      </c>
      <c r="AS11" s="91" t="b">
        <v>0</v>
      </c>
      <c r="AT11" s="92">
        <f t="shared" si="6"/>
        <v>1</v>
      </c>
      <c r="AU11" s="93"/>
      <c r="AV11" s="94">
        <f t="shared" si="7"/>
        <v>1</v>
      </c>
      <c r="AW11" s="95" t="b">
        <v>0</v>
      </c>
      <c r="AX11" s="90" t="b">
        <v>0</v>
      </c>
      <c r="AY11" s="90" t="b">
        <v>0</v>
      </c>
      <c r="AZ11" s="90" t="b">
        <v>0</v>
      </c>
      <c r="BA11" s="90" t="b">
        <v>0</v>
      </c>
      <c r="BB11" s="90" t="b">
        <v>0</v>
      </c>
      <c r="BC11" s="90" t="b">
        <v>0</v>
      </c>
      <c r="BD11" s="158" t="b">
        <v>0</v>
      </c>
      <c r="BE11" s="90" t="b">
        <v>0</v>
      </c>
      <c r="BF11" s="90" t="b">
        <v>0</v>
      </c>
      <c r="BG11" s="91" t="b">
        <v>0</v>
      </c>
      <c r="BH11" s="92">
        <f t="shared" si="8"/>
        <v>0</v>
      </c>
      <c r="BI11" s="93"/>
      <c r="BJ11" s="94">
        <f t="shared" si="9"/>
        <v>0</v>
      </c>
      <c r="BK11" s="95" t="b">
        <v>0</v>
      </c>
      <c r="BL11" s="90" t="b">
        <v>0</v>
      </c>
      <c r="BM11" s="90" t="b">
        <v>0</v>
      </c>
      <c r="BN11" s="90" t="b">
        <v>0</v>
      </c>
      <c r="BO11" s="90" t="b">
        <v>0</v>
      </c>
      <c r="BP11" s="90" t="b">
        <v>0</v>
      </c>
      <c r="BQ11" s="96" t="b">
        <v>0</v>
      </c>
      <c r="BR11" s="97">
        <f t="shared" si="10"/>
        <v>0</v>
      </c>
      <c r="BS11" s="98"/>
      <c r="BT11" s="97">
        <f t="shared" si="11"/>
        <v>0</v>
      </c>
      <c r="BU11" s="95" t="b">
        <v>0</v>
      </c>
      <c r="BV11" s="90" t="b">
        <v>0</v>
      </c>
      <c r="BW11" s="90" t="b">
        <v>0</v>
      </c>
      <c r="BX11" s="90" t="b">
        <v>0</v>
      </c>
      <c r="BY11" s="90" t="b">
        <v>0</v>
      </c>
      <c r="BZ11" s="90" t="b">
        <v>0</v>
      </c>
      <c r="CA11" s="90" t="b">
        <v>0</v>
      </c>
      <c r="CB11" s="90" t="b">
        <v>0</v>
      </c>
      <c r="CC11" s="96" t="b">
        <v>0</v>
      </c>
      <c r="CD11" s="97">
        <f t="shared" si="12"/>
        <v>0</v>
      </c>
      <c r="CE11" s="98"/>
      <c r="CF11" s="97">
        <f t="shared" si="13"/>
        <v>0</v>
      </c>
      <c r="CG11" s="95" t="b">
        <v>0</v>
      </c>
      <c r="CH11" s="90" t="b">
        <v>0</v>
      </c>
      <c r="CI11" s="90" t="b">
        <v>0</v>
      </c>
      <c r="CJ11" s="90" t="b">
        <v>0</v>
      </c>
      <c r="CK11" s="90" t="b">
        <v>0</v>
      </c>
      <c r="CL11" s="96" t="b">
        <v>0</v>
      </c>
      <c r="CM11" s="97">
        <f t="shared" si="14"/>
        <v>0</v>
      </c>
      <c r="CN11" s="98"/>
      <c r="CO11" s="97">
        <f t="shared" si="15"/>
        <v>0</v>
      </c>
      <c r="CP11" s="95" t="b">
        <v>0</v>
      </c>
      <c r="CQ11" s="90" t="b">
        <v>0</v>
      </c>
      <c r="CR11" s="90" t="b">
        <v>0</v>
      </c>
      <c r="CS11" s="90" t="b">
        <v>0</v>
      </c>
      <c r="CT11" s="90" t="b">
        <v>0</v>
      </c>
      <c r="CU11" s="90" t="b">
        <v>0</v>
      </c>
      <c r="CV11" s="90" t="b">
        <v>0</v>
      </c>
      <c r="CW11" s="96" t="b">
        <v>0</v>
      </c>
      <c r="CX11" s="97">
        <f t="shared" si="16"/>
        <v>0</v>
      </c>
      <c r="CY11" s="98"/>
      <c r="CZ11" s="97">
        <f t="shared" si="17"/>
        <v>0</v>
      </c>
      <c r="DA11" s="95" t="b">
        <v>0</v>
      </c>
      <c r="DB11" s="90" t="b">
        <v>0</v>
      </c>
      <c r="DC11" s="90" t="b">
        <v>0</v>
      </c>
      <c r="DD11" s="90" t="b">
        <v>0</v>
      </c>
      <c r="DE11" s="90" t="b">
        <v>0</v>
      </c>
      <c r="DF11" s="90" t="b">
        <v>0</v>
      </c>
      <c r="DG11" s="90" t="b">
        <v>0</v>
      </c>
      <c r="DH11" s="90" t="b">
        <v>0</v>
      </c>
      <c r="DI11" s="96" t="b">
        <v>0</v>
      </c>
      <c r="DJ11" s="97">
        <f t="shared" si="18"/>
        <v>0</v>
      </c>
      <c r="DK11" s="98"/>
      <c r="DL11" s="97">
        <f t="shared" si="19"/>
        <v>0</v>
      </c>
    </row>
    <row r="12" spans="1:116" ht="21" customHeight="1" x14ac:dyDescent="0.15">
      <c r="A12" s="101" t="s">
        <v>96</v>
      </c>
      <c r="B12" s="157" t="b">
        <v>0</v>
      </c>
      <c r="C12" s="97" t="b">
        <v>1</v>
      </c>
      <c r="D12" s="95" t="b">
        <v>0</v>
      </c>
      <c r="E12" s="90" t="b">
        <v>0</v>
      </c>
      <c r="F12" s="90" t="b">
        <v>0</v>
      </c>
      <c r="G12" s="90" t="b">
        <v>0</v>
      </c>
      <c r="H12" s="90" t="b">
        <v>0</v>
      </c>
      <c r="I12" s="90" t="b">
        <v>0</v>
      </c>
      <c r="J12" s="90" t="b">
        <v>0</v>
      </c>
      <c r="K12" s="91" t="b">
        <v>0</v>
      </c>
      <c r="L12" s="92">
        <f t="shared" si="0"/>
        <v>0</v>
      </c>
      <c r="M12" s="93"/>
      <c r="N12" s="94">
        <f t="shared" si="1"/>
        <v>0</v>
      </c>
      <c r="O12" s="95" t="b">
        <v>0</v>
      </c>
      <c r="P12" s="90" t="b">
        <v>0</v>
      </c>
      <c r="Q12" s="90" t="b">
        <v>0</v>
      </c>
      <c r="R12" s="90" t="b">
        <v>0</v>
      </c>
      <c r="S12" s="90" t="b">
        <v>0</v>
      </c>
      <c r="T12" s="90" t="b">
        <v>0</v>
      </c>
      <c r="U12" s="90" t="b">
        <v>1</v>
      </c>
      <c r="V12" s="90" t="b">
        <v>0</v>
      </c>
      <c r="W12" s="90" t="b">
        <v>1</v>
      </c>
      <c r="X12" s="91" t="b">
        <v>1</v>
      </c>
      <c r="Y12" s="92">
        <f t="shared" si="2"/>
        <v>3</v>
      </c>
      <c r="Z12" s="93"/>
      <c r="AA12" s="94">
        <f t="shared" si="3"/>
        <v>3</v>
      </c>
      <c r="AB12" s="95" t="b">
        <v>0</v>
      </c>
      <c r="AC12" s="90" t="b">
        <v>1</v>
      </c>
      <c r="AD12" s="90" t="b">
        <v>0</v>
      </c>
      <c r="AE12" s="90" t="b">
        <v>0</v>
      </c>
      <c r="AF12" s="90" t="b">
        <v>1</v>
      </c>
      <c r="AG12" s="90" t="b">
        <v>1</v>
      </c>
      <c r="AH12" s="90" t="b">
        <v>0</v>
      </c>
      <c r="AI12" s="91" t="b">
        <v>0</v>
      </c>
      <c r="AJ12" s="92">
        <f t="shared" si="4"/>
        <v>3</v>
      </c>
      <c r="AK12" s="93"/>
      <c r="AL12" s="94">
        <f t="shared" si="5"/>
        <v>3</v>
      </c>
      <c r="AM12" s="95" t="b">
        <v>0</v>
      </c>
      <c r="AN12" s="90" t="b">
        <v>1</v>
      </c>
      <c r="AO12" s="90" t="b">
        <v>0</v>
      </c>
      <c r="AP12" s="90" t="b">
        <v>0</v>
      </c>
      <c r="AQ12" s="90" t="b">
        <v>0</v>
      </c>
      <c r="AR12" s="90" t="b">
        <v>0</v>
      </c>
      <c r="AS12" s="91" t="b">
        <v>0</v>
      </c>
      <c r="AT12" s="92">
        <f t="shared" si="6"/>
        <v>1</v>
      </c>
      <c r="AU12" s="93"/>
      <c r="AV12" s="94">
        <f t="shared" si="7"/>
        <v>1</v>
      </c>
      <c r="AW12" s="95" t="b">
        <v>0</v>
      </c>
      <c r="AX12" s="90" t="b">
        <v>0</v>
      </c>
      <c r="AY12" s="90" t="b">
        <v>0</v>
      </c>
      <c r="AZ12" s="90" t="b">
        <v>0</v>
      </c>
      <c r="BA12" s="90" t="b">
        <v>0</v>
      </c>
      <c r="BB12" s="90" t="b">
        <v>0</v>
      </c>
      <c r="BC12" s="90" t="b">
        <v>0</v>
      </c>
      <c r="BD12" s="156" t="b">
        <v>0</v>
      </c>
      <c r="BE12" s="90" t="b">
        <v>0</v>
      </c>
      <c r="BF12" s="90" t="b">
        <v>0</v>
      </c>
      <c r="BG12" s="91" t="b">
        <v>0</v>
      </c>
      <c r="BH12" s="92">
        <f t="shared" si="8"/>
        <v>0</v>
      </c>
      <c r="BI12" s="93"/>
      <c r="BJ12" s="89">
        <f t="shared" si="9"/>
        <v>0</v>
      </c>
      <c r="BK12" s="90" t="b">
        <v>0</v>
      </c>
      <c r="BL12" s="90" t="b">
        <v>0</v>
      </c>
      <c r="BM12" s="90" t="b">
        <v>0</v>
      </c>
      <c r="BN12" s="90" t="b">
        <v>0</v>
      </c>
      <c r="BO12" s="90" t="b">
        <v>0</v>
      </c>
      <c r="BP12" s="90" t="b">
        <v>0</v>
      </c>
      <c r="BQ12" s="96" t="b">
        <v>0</v>
      </c>
      <c r="BR12" s="97">
        <f t="shared" si="10"/>
        <v>0</v>
      </c>
      <c r="BS12" s="98"/>
      <c r="BT12" s="97">
        <f t="shared" si="11"/>
        <v>0</v>
      </c>
      <c r="BU12" s="95" t="b">
        <v>0</v>
      </c>
      <c r="BV12" s="90" t="b">
        <v>0</v>
      </c>
      <c r="BW12" s="90" t="b">
        <v>0</v>
      </c>
      <c r="BX12" s="90" t="b">
        <v>0</v>
      </c>
      <c r="BY12" s="90" t="b">
        <v>0</v>
      </c>
      <c r="BZ12" s="90" t="b">
        <v>0</v>
      </c>
      <c r="CA12" s="90" t="b">
        <v>0</v>
      </c>
      <c r="CB12" s="90" t="b">
        <v>0</v>
      </c>
      <c r="CC12" s="96" t="b">
        <v>0</v>
      </c>
      <c r="CD12" s="97">
        <f t="shared" si="12"/>
        <v>0</v>
      </c>
      <c r="CE12" s="98"/>
      <c r="CF12" s="97">
        <f t="shared" si="13"/>
        <v>0</v>
      </c>
      <c r="CG12" s="95" t="b">
        <v>0</v>
      </c>
      <c r="CH12" s="90" t="b">
        <v>0</v>
      </c>
      <c r="CI12" s="90" t="b">
        <v>0</v>
      </c>
      <c r="CJ12" s="90" t="b">
        <v>0</v>
      </c>
      <c r="CK12" s="90" t="b">
        <v>0</v>
      </c>
      <c r="CL12" s="96" t="b">
        <v>0</v>
      </c>
      <c r="CM12" s="97">
        <f t="shared" si="14"/>
        <v>0</v>
      </c>
      <c r="CN12" s="98"/>
      <c r="CO12" s="97">
        <f t="shared" si="15"/>
        <v>0</v>
      </c>
      <c r="CP12" s="95" t="b">
        <v>0</v>
      </c>
      <c r="CQ12" s="90" t="b">
        <v>0</v>
      </c>
      <c r="CR12" s="90" t="b">
        <v>0</v>
      </c>
      <c r="CS12" s="90" t="b">
        <v>0</v>
      </c>
      <c r="CT12" s="90" t="b">
        <v>0</v>
      </c>
      <c r="CU12" s="90" t="b">
        <v>0</v>
      </c>
      <c r="CV12" s="90" t="b">
        <v>0</v>
      </c>
      <c r="CW12" s="96" t="b">
        <v>0</v>
      </c>
      <c r="CX12" s="97">
        <f t="shared" si="16"/>
        <v>0</v>
      </c>
      <c r="CY12" s="98"/>
      <c r="CZ12" s="97">
        <f t="shared" si="17"/>
        <v>0</v>
      </c>
      <c r="DA12" s="95" t="b">
        <v>0</v>
      </c>
      <c r="DB12" s="90" t="b">
        <v>0</v>
      </c>
      <c r="DC12" s="90" t="b">
        <v>0</v>
      </c>
      <c r="DD12" s="90" t="b">
        <v>0</v>
      </c>
      <c r="DE12" s="90" t="b">
        <v>0</v>
      </c>
      <c r="DF12" s="90" t="b">
        <v>0</v>
      </c>
      <c r="DG12" s="90" t="b">
        <v>0</v>
      </c>
      <c r="DH12" s="90" t="b">
        <v>0</v>
      </c>
      <c r="DI12" s="96" t="b">
        <v>0</v>
      </c>
      <c r="DJ12" s="97">
        <f t="shared" si="18"/>
        <v>0</v>
      </c>
      <c r="DK12" s="98"/>
      <c r="DL12" s="97">
        <f t="shared" si="19"/>
        <v>0</v>
      </c>
    </row>
    <row r="13" spans="1:116" ht="21" customHeight="1" x14ac:dyDescent="0.15">
      <c r="A13" s="101" t="s">
        <v>68</v>
      </c>
      <c r="B13" s="157" t="b">
        <v>0</v>
      </c>
      <c r="C13" s="97" t="b">
        <v>1</v>
      </c>
      <c r="D13" s="95" t="b">
        <v>0</v>
      </c>
      <c r="E13" s="90" t="b">
        <v>0</v>
      </c>
      <c r="F13" s="90" t="b">
        <v>1</v>
      </c>
      <c r="G13" s="90" t="b">
        <v>1</v>
      </c>
      <c r="H13" s="90" t="b">
        <v>0</v>
      </c>
      <c r="I13" s="90" t="b">
        <v>1</v>
      </c>
      <c r="J13" s="90" t="b">
        <v>1</v>
      </c>
      <c r="K13" s="91" t="b">
        <v>0</v>
      </c>
      <c r="L13" s="92">
        <f t="shared" si="0"/>
        <v>4</v>
      </c>
      <c r="M13" s="93"/>
      <c r="N13" s="94">
        <f t="shared" si="1"/>
        <v>4</v>
      </c>
      <c r="O13" s="95" t="b">
        <v>1</v>
      </c>
      <c r="P13" s="90" t="b">
        <v>1</v>
      </c>
      <c r="Q13" s="90" t="b">
        <v>0</v>
      </c>
      <c r="R13" s="90" t="b">
        <v>1</v>
      </c>
      <c r="S13" s="90" t="b">
        <v>1</v>
      </c>
      <c r="T13" s="90" t="b">
        <v>0</v>
      </c>
      <c r="U13" s="90" t="b">
        <v>1</v>
      </c>
      <c r="V13" s="90" t="b">
        <v>1</v>
      </c>
      <c r="W13" s="90" t="b">
        <v>0</v>
      </c>
      <c r="X13" s="91" t="b">
        <v>1</v>
      </c>
      <c r="Y13" s="92">
        <f t="shared" si="2"/>
        <v>7</v>
      </c>
      <c r="Z13" s="93"/>
      <c r="AA13" s="94">
        <f t="shared" si="3"/>
        <v>7</v>
      </c>
      <c r="AB13" s="95" t="b">
        <v>0</v>
      </c>
      <c r="AC13" s="90" t="b">
        <v>1</v>
      </c>
      <c r="AD13" s="90" t="b">
        <v>0</v>
      </c>
      <c r="AE13" s="90" t="b">
        <v>0</v>
      </c>
      <c r="AF13" s="90" t="b">
        <v>1</v>
      </c>
      <c r="AG13" s="90" t="b">
        <v>1</v>
      </c>
      <c r="AH13" s="90" t="b">
        <v>1</v>
      </c>
      <c r="AI13" s="91" t="b">
        <v>0</v>
      </c>
      <c r="AJ13" s="92">
        <f t="shared" si="4"/>
        <v>4</v>
      </c>
      <c r="AK13" s="93"/>
      <c r="AL13" s="94">
        <f t="shared" si="5"/>
        <v>4</v>
      </c>
      <c r="AM13" s="95" t="b">
        <v>1</v>
      </c>
      <c r="AN13" s="90" t="b">
        <v>1</v>
      </c>
      <c r="AO13" s="90" t="b">
        <v>0</v>
      </c>
      <c r="AP13" s="90" t="b">
        <v>0</v>
      </c>
      <c r="AQ13" s="90" t="b">
        <v>0</v>
      </c>
      <c r="AR13" s="90" t="b">
        <v>0</v>
      </c>
      <c r="AS13" s="91" t="b">
        <v>0</v>
      </c>
      <c r="AT13" s="92">
        <f t="shared" si="6"/>
        <v>2</v>
      </c>
      <c r="AU13" s="93"/>
      <c r="AV13" s="94">
        <f t="shared" si="7"/>
        <v>2</v>
      </c>
      <c r="AW13" s="95" t="b">
        <v>0</v>
      </c>
      <c r="AX13" s="90" t="b">
        <v>0</v>
      </c>
      <c r="AY13" s="90" t="b">
        <v>0</v>
      </c>
      <c r="AZ13" s="90" t="b">
        <v>0</v>
      </c>
      <c r="BA13" s="90" t="b">
        <v>0</v>
      </c>
      <c r="BB13" s="90" t="b">
        <v>0</v>
      </c>
      <c r="BC13" s="90" t="b">
        <v>0</v>
      </c>
      <c r="BD13" s="158" t="b">
        <v>0</v>
      </c>
      <c r="BE13" s="90" t="b">
        <v>0</v>
      </c>
      <c r="BF13" s="90" t="b">
        <v>0</v>
      </c>
      <c r="BG13" s="91" t="b">
        <v>0</v>
      </c>
      <c r="BH13" s="92">
        <f t="shared" si="8"/>
        <v>0</v>
      </c>
      <c r="BI13" s="93"/>
      <c r="BJ13" s="94">
        <f t="shared" si="9"/>
        <v>0</v>
      </c>
      <c r="BK13" s="95" t="b">
        <v>0</v>
      </c>
      <c r="BL13" s="90" t="b">
        <v>0</v>
      </c>
      <c r="BM13" s="90" t="b">
        <v>0</v>
      </c>
      <c r="BN13" s="90" t="b">
        <v>0</v>
      </c>
      <c r="BO13" s="90" t="b">
        <v>0</v>
      </c>
      <c r="BP13" s="90" t="b">
        <v>0</v>
      </c>
      <c r="BQ13" s="96" t="b">
        <v>0</v>
      </c>
      <c r="BR13" s="97">
        <f t="shared" si="10"/>
        <v>0</v>
      </c>
      <c r="BS13" s="98"/>
      <c r="BT13" s="97">
        <f t="shared" si="11"/>
        <v>0</v>
      </c>
      <c r="BU13" s="95" t="b">
        <v>0</v>
      </c>
      <c r="BV13" s="90" t="b">
        <v>0</v>
      </c>
      <c r="BW13" s="90" t="b">
        <v>0</v>
      </c>
      <c r="BX13" s="90" t="b">
        <v>0</v>
      </c>
      <c r="BY13" s="90" t="b">
        <v>0</v>
      </c>
      <c r="BZ13" s="90" t="b">
        <v>0</v>
      </c>
      <c r="CA13" s="90" t="b">
        <v>0</v>
      </c>
      <c r="CB13" s="90" t="b">
        <v>0</v>
      </c>
      <c r="CC13" s="96" t="b">
        <v>0</v>
      </c>
      <c r="CD13" s="97">
        <f t="shared" si="12"/>
        <v>0</v>
      </c>
      <c r="CE13" s="98"/>
      <c r="CF13" s="97">
        <f t="shared" si="13"/>
        <v>0</v>
      </c>
      <c r="CG13" s="95" t="b">
        <v>0</v>
      </c>
      <c r="CH13" s="90" t="b">
        <v>0</v>
      </c>
      <c r="CI13" s="90" t="b">
        <v>0</v>
      </c>
      <c r="CJ13" s="90" t="b">
        <v>0</v>
      </c>
      <c r="CK13" s="90" t="b">
        <v>0</v>
      </c>
      <c r="CL13" s="96" t="b">
        <v>0</v>
      </c>
      <c r="CM13" s="97">
        <f t="shared" si="14"/>
        <v>0</v>
      </c>
      <c r="CN13" s="98"/>
      <c r="CO13" s="97">
        <f t="shared" si="15"/>
        <v>0</v>
      </c>
      <c r="CP13" s="95" t="b">
        <v>0</v>
      </c>
      <c r="CQ13" s="90" t="b">
        <v>0</v>
      </c>
      <c r="CR13" s="90" t="b">
        <v>0</v>
      </c>
      <c r="CS13" s="90" t="b">
        <v>0</v>
      </c>
      <c r="CT13" s="90" t="b">
        <v>0</v>
      </c>
      <c r="CU13" s="90" t="b">
        <v>0</v>
      </c>
      <c r="CV13" s="90" t="b">
        <v>0</v>
      </c>
      <c r="CW13" s="96" t="b">
        <v>0</v>
      </c>
      <c r="CX13" s="97">
        <f t="shared" si="16"/>
        <v>0</v>
      </c>
      <c r="CY13" s="98"/>
      <c r="CZ13" s="97">
        <f t="shared" si="17"/>
        <v>0</v>
      </c>
      <c r="DA13" s="95" t="b">
        <v>0</v>
      </c>
      <c r="DB13" s="90" t="b">
        <v>0</v>
      </c>
      <c r="DC13" s="90" t="b">
        <v>0</v>
      </c>
      <c r="DD13" s="90" t="b">
        <v>0</v>
      </c>
      <c r="DE13" s="90" t="b">
        <v>0</v>
      </c>
      <c r="DF13" s="90" t="b">
        <v>0</v>
      </c>
      <c r="DG13" s="90" t="b">
        <v>0</v>
      </c>
      <c r="DH13" s="90" t="b">
        <v>0</v>
      </c>
      <c r="DI13" s="96" t="b">
        <v>0</v>
      </c>
      <c r="DJ13" s="97">
        <f t="shared" si="18"/>
        <v>0</v>
      </c>
      <c r="DK13" s="98"/>
      <c r="DL13" s="97">
        <f t="shared" si="19"/>
        <v>0</v>
      </c>
    </row>
    <row r="14" spans="1:116" ht="21" customHeight="1" x14ac:dyDescent="0.15">
      <c r="A14" s="160" t="s">
        <v>63</v>
      </c>
      <c r="B14" s="157" t="b">
        <v>1</v>
      </c>
      <c r="C14" s="97" t="b">
        <v>1</v>
      </c>
      <c r="D14" s="95" t="b">
        <v>1</v>
      </c>
      <c r="E14" s="90" t="b">
        <v>1</v>
      </c>
      <c r="F14" s="90" t="b">
        <v>0</v>
      </c>
      <c r="G14" s="90" t="b">
        <v>1</v>
      </c>
      <c r="H14" s="90" t="b">
        <v>1</v>
      </c>
      <c r="I14" s="90" t="b">
        <v>0</v>
      </c>
      <c r="J14" s="90" t="b">
        <v>1</v>
      </c>
      <c r="K14" s="91" t="b">
        <v>1</v>
      </c>
      <c r="L14" s="92">
        <f t="shared" si="0"/>
        <v>6</v>
      </c>
      <c r="M14" s="93"/>
      <c r="N14" s="94">
        <f t="shared" si="1"/>
        <v>6</v>
      </c>
      <c r="O14" s="95" t="b">
        <v>0</v>
      </c>
      <c r="P14" s="90" t="b">
        <v>1</v>
      </c>
      <c r="Q14" s="90" t="b">
        <v>1</v>
      </c>
      <c r="R14" s="90" t="b">
        <v>0</v>
      </c>
      <c r="S14" s="90" t="b">
        <v>1</v>
      </c>
      <c r="T14" s="90" t="b">
        <v>1</v>
      </c>
      <c r="U14" s="90" t="b">
        <v>0</v>
      </c>
      <c r="V14" s="90" t="b">
        <v>1</v>
      </c>
      <c r="W14" s="90" t="b">
        <v>1</v>
      </c>
      <c r="X14" s="91" t="b">
        <v>0</v>
      </c>
      <c r="Y14" s="92">
        <f t="shared" si="2"/>
        <v>6</v>
      </c>
      <c r="Z14" s="93"/>
      <c r="AA14" s="94">
        <f t="shared" si="3"/>
        <v>6</v>
      </c>
      <c r="AB14" s="95" t="b">
        <v>1</v>
      </c>
      <c r="AC14" s="90" t="b">
        <v>1</v>
      </c>
      <c r="AD14" s="90" t="b">
        <v>0</v>
      </c>
      <c r="AE14" s="90" t="b">
        <v>1</v>
      </c>
      <c r="AF14" s="90" t="b">
        <v>1</v>
      </c>
      <c r="AG14" s="90" t="b">
        <v>0</v>
      </c>
      <c r="AH14" s="90" t="b">
        <v>1</v>
      </c>
      <c r="AI14" s="91" t="b">
        <v>1</v>
      </c>
      <c r="AJ14" s="92">
        <f t="shared" si="4"/>
        <v>6</v>
      </c>
      <c r="AK14" s="93"/>
      <c r="AL14" s="94">
        <f t="shared" si="5"/>
        <v>6</v>
      </c>
      <c r="AM14" s="95" t="b">
        <v>1</v>
      </c>
      <c r="AN14" s="90" t="b">
        <v>0</v>
      </c>
      <c r="AO14" s="90" t="b">
        <v>0</v>
      </c>
      <c r="AP14" s="90" t="b">
        <v>0</v>
      </c>
      <c r="AQ14" s="90" t="b">
        <v>0</v>
      </c>
      <c r="AR14" s="90" t="b">
        <v>0</v>
      </c>
      <c r="AS14" s="91" t="b">
        <v>0</v>
      </c>
      <c r="AT14" s="92">
        <f t="shared" si="6"/>
        <v>1</v>
      </c>
      <c r="AU14" s="93"/>
      <c r="AV14" s="94">
        <f t="shared" si="7"/>
        <v>1</v>
      </c>
      <c r="AW14" s="95" t="b">
        <v>0</v>
      </c>
      <c r="AX14" s="90" t="b">
        <v>0</v>
      </c>
      <c r="AY14" s="90" t="b">
        <v>0</v>
      </c>
      <c r="AZ14" s="90" t="b">
        <v>0</v>
      </c>
      <c r="BA14" s="90" t="b">
        <v>0</v>
      </c>
      <c r="BB14" s="90" t="b">
        <v>0</v>
      </c>
      <c r="BC14" s="90" t="b">
        <v>0</v>
      </c>
      <c r="BD14" s="156" t="b">
        <v>0</v>
      </c>
      <c r="BE14" s="90" t="b">
        <v>0</v>
      </c>
      <c r="BF14" s="90" t="b">
        <v>0</v>
      </c>
      <c r="BG14" s="91" t="b">
        <v>0</v>
      </c>
      <c r="BH14" s="92">
        <f t="shared" si="8"/>
        <v>0</v>
      </c>
      <c r="BI14" s="93"/>
      <c r="BJ14" s="94">
        <f t="shared" si="9"/>
        <v>0</v>
      </c>
      <c r="BK14" s="95" t="b">
        <v>0</v>
      </c>
      <c r="BL14" s="90" t="b">
        <v>0</v>
      </c>
      <c r="BM14" s="90" t="b">
        <v>0</v>
      </c>
      <c r="BN14" s="90" t="b">
        <v>0</v>
      </c>
      <c r="BO14" s="90" t="b">
        <v>0</v>
      </c>
      <c r="BP14" s="90" t="b">
        <v>0</v>
      </c>
      <c r="BQ14" s="96" t="b">
        <v>0</v>
      </c>
      <c r="BR14" s="97">
        <f t="shared" si="10"/>
        <v>0</v>
      </c>
      <c r="BS14" s="98"/>
      <c r="BT14" s="97">
        <f t="shared" si="11"/>
        <v>0</v>
      </c>
      <c r="BU14" s="95" t="b">
        <v>0</v>
      </c>
      <c r="BV14" s="90" t="b">
        <v>0</v>
      </c>
      <c r="BW14" s="90" t="b">
        <v>0</v>
      </c>
      <c r="BX14" s="90" t="b">
        <v>0</v>
      </c>
      <c r="BY14" s="90" t="b">
        <v>0</v>
      </c>
      <c r="BZ14" s="90" t="b">
        <v>0</v>
      </c>
      <c r="CA14" s="90" t="b">
        <v>0</v>
      </c>
      <c r="CB14" s="90" t="b">
        <v>0</v>
      </c>
      <c r="CC14" s="96" t="b">
        <v>0</v>
      </c>
      <c r="CD14" s="97">
        <f t="shared" si="12"/>
        <v>0</v>
      </c>
      <c r="CE14" s="98"/>
      <c r="CF14" s="97">
        <f t="shared" si="13"/>
        <v>0</v>
      </c>
      <c r="CG14" s="95" t="b">
        <v>0</v>
      </c>
      <c r="CH14" s="90" t="b">
        <v>0</v>
      </c>
      <c r="CI14" s="90" t="b">
        <v>0</v>
      </c>
      <c r="CJ14" s="90" t="b">
        <v>0</v>
      </c>
      <c r="CK14" s="90" t="b">
        <v>0</v>
      </c>
      <c r="CL14" s="96" t="b">
        <v>0</v>
      </c>
      <c r="CM14" s="97">
        <f t="shared" si="14"/>
        <v>0</v>
      </c>
      <c r="CN14" s="98"/>
      <c r="CO14" s="97">
        <f t="shared" si="15"/>
        <v>0</v>
      </c>
      <c r="CP14" s="95" t="b">
        <v>0</v>
      </c>
      <c r="CQ14" s="90" t="b">
        <v>0</v>
      </c>
      <c r="CR14" s="90" t="b">
        <v>0</v>
      </c>
      <c r="CS14" s="90" t="b">
        <v>0</v>
      </c>
      <c r="CT14" s="90" t="b">
        <v>0</v>
      </c>
      <c r="CU14" s="90" t="b">
        <v>0</v>
      </c>
      <c r="CV14" s="90" t="b">
        <v>0</v>
      </c>
      <c r="CW14" s="96" t="b">
        <v>0</v>
      </c>
      <c r="CX14" s="97">
        <f t="shared" si="16"/>
        <v>0</v>
      </c>
      <c r="CY14" s="98"/>
      <c r="CZ14" s="97">
        <f t="shared" si="17"/>
        <v>0</v>
      </c>
      <c r="DA14" s="95" t="b">
        <v>0</v>
      </c>
      <c r="DB14" s="90" t="b">
        <v>0</v>
      </c>
      <c r="DC14" s="90" t="b">
        <v>0</v>
      </c>
      <c r="DD14" s="90" t="b">
        <v>0</v>
      </c>
      <c r="DE14" s="90" t="b">
        <v>0</v>
      </c>
      <c r="DF14" s="90" t="b">
        <v>0</v>
      </c>
      <c r="DG14" s="90" t="b">
        <v>0</v>
      </c>
      <c r="DH14" s="90" t="b">
        <v>0</v>
      </c>
      <c r="DI14" s="96" t="b">
        <v>0</v>
      </c>
      <c r="DJ14" s="97">
        <f t="shared" si="18"/>
        <v>0</v>
      </c>
      <c r="DK14" s="98"/>
      <c r="DL14" s="97">
        <f t="shared" si="19"/>
        <v>0</v>
      </c>
    </row>
    <row r="15" spans="1:116" ht="21" customHeight="1" x14ac:dyDescent="0.15">
      <c r="A15" s="101" t="s">
        <v>86</v>
      </c>
      <c r="B15" s="157" t="b">
        <v>0</v>
      </c>
      <c r="C15" s="97" t="b">
        <v>1</v>
      </c>
      <c r="D15" s="95" t="b">
        <v>0</v>
      </c>
      <c r="E15" s="90" t="b">
        <v>0</v>
      </c>
      <c r="F15" s="90" t="b">
        <v>1</v>
      </c>
      <c r="G15" s="90" t="b">
        <v>0</v>
      </c>
      <c r="H15" s="90" t="b">
        <v>0</v>
      </c>
      <c r="I15" s="90" t="b">
        <v>1</v>
      </c>
      <c r="J15" s="90" t="b">
        <v>1</v>
      </c>
      <c r="K15" s="91" t="b">
        <v>0</v>
      </c>
      <c r="L15" s="92">
        <f t="shared" si="0"/>
        <v>3</v>
      </c>
      <c r="M15" s="93"/>
      <c r="N15" s="94">
        <f t="shared" si="1"/>
        <v>3</v>
      </c>
      <c r="O15" s="95" t="b">
        <v>1</v>
      </c>
      <c r="P15" s="90" t="b">
        <v>0</v>
      </c>
      <c r="Q15" s="90" t="b">
        <v>1</v>
      </c>
      <c r="R15" s="90" t="b">
        <v>1</v>
      </c>
      <c r="S15" s="90" t="b">
        <v>0</v>
      </c>
      <c r="T15" s="90" t="b">
        <v>1</v>
      </c>
      <c r="U15" s="90" t="b">
        <v>1</v>
      </c>
      <c r="V15" s="90" t="b">
        <v>0</v>
      </c>
      <c r="W15" s="90" t="b">
        <v>1</v>
      </c>
      <c r="X15" s="91" t="b">
        <v>1</v>
      </c>
      <c r="Y15" s="92">
        <f t="shared" si="2"/>
        <v>7</v>
      </c>
      <c r="Z15" s="93"/>
      <c r="AA15" s="94">
        <f t="shared" si="3"/>
        <v>7</v>
      </c>
      <c r="AB15" s="95" t="b">
        <v>0</v>
      </c>
      <c r="AC15" s="90" t="b">
        <v>1</v>
      </c>
      <c r="AD15" s="90" t="b">
        <v>1</v>
      </c>
      <c r="AE15" s="90" t="b">
        <v>0</v>
      </c>
      <c r="AF15" s="90" t="b">
        <v>0</v>
      </c>
      <c r="AG15" s="90" t="b">
        <v>1</v>
      </c>
      <c r="AH15" s="90" t="b">
        <v>1</v>
      </c>
      <c r="AI15" s="91" t="b">
        <v>0</v>
      </c>
      <c r="AJ15" s="92">
        <f t="shared" si="4"/>
        <v>4</v>
      </c>
      <c r="AK15" s="93"/>
      <c r="AL15" s="94">
        <f t="shared" si="5"/>
        <v>4</v>
      </c>
      <c r="AM15" s="95" t="b">
        <v>1</v>
      </c>
      <c r="AN15" s="90" t="b">
        <v>0</v>
      </c>
      <c r="AO15" s="90" t="b">
        <v>0</v>
      </c>
      <c r="AP15" s="90" t="b">
        <v>0</v>
      </c>
      <c r="AQ15" s="90" t="b">
        <v>0</v>
      </c>
      <c r="AR15" s="90" t="b">
        <v>0</v>
      </c>
      <c r="AS15" s="91" t="b">
        <v>0</v>
      </c>
      <c r="AT15" s="92">
        <f t="shared" si="6"/>
        <v>1</v>
      </c>
      <c r="AU15" s="93"/>
      <c r="AV15" s="94">
        <f t="shared" si="7"/>
        <v>1</v>
      </c>
      <c r="AW15" s="95" t="b">
        <v>0</v>
      </c>
      <c r="AX15" s="90" t="b">
        <v>0</v>
      </c>
      <c r="AY15" s="90" t="b">
        <v>0</v>
      </c>
      <c r="AZ15" s="90" t="b">
        <v>0</v>
      </c>
      <c r="BA15" s="90" t="b">
        <v>0</v>
      </c>
      <c r="BB15" s="90" t="b">
        <v>0</v>
      </c>
      <c r="BC15" s="90" t="b">
        <v>0</v>
      </c>
      <c r="BD15" s="158" t="b">
        <v>0</v>
      </c>
      <c r="BE15" s="90" t="b">
        <v>0</v>
      </c>
      <c r="BF15" s="90" t="b">
        <v>0</v>
      </c>
      <c r="BG15" s="91" t="b">
        <v>0</v>
      </c>
      <c r="BH15" s="92">
        <f t="shared" si="8"/>
        <v>0</v>
      </c>
      <c r="BI15" s="93"/>
      <c r="BJ15" s="94">
        <f t="shared" si="9"/>
        <v>0</v>
      </c>
      <c r="BK15" s="95" t="b">
        <v>0</v>
      </c>
      <c r="BL15" s="90" t="b">
        <v>0</v>
      </c>
      <c r="BM15" s="90" t="b">
        <v>0</v>
      </c>
      <c r="BN15" s="90" t="b">
        <v>0</v>
      </c>
      <c r="BO15" s="90" t="b">
        <v>0</v>
      </c>
      <c r="BP15" s="90" t="b">
        <v>0</v>
      </c>
      <c r="BQ15" s="96" t="b">
        <v>0</v>
      </c>
      <c r="BR15" s="97">
        <f t="shared" si="10"/>
        <v>0</v>
      </c>
      <c r="BS15" s="98"/>
      <c r="BT15" s="97">
        <f t="shared" si="11"/>
        <v>0</v>
      </c>
      <c r="BU15" s="95" t="b">
        <v>0</v>
      </c>
      <c r="BV15" s="90" t="b">
        <v>0</v>
      </c>
      <c r="BW15" s="90" t="b">
        <v>0</v>
      </c>
      <c r="BX15" s="90" t="b">
        <v>0</v>
      </c>
      <c r="BY15" s="90" t="b">
        <v>0</v>
      </c>
      <c r="BZ15" s="90" t="b">
        <v>0</v>
      </c>
      <c r="CA15" s="90" t="b">
        <v>0</v>
      </c>
      <c r="CB15" s="90" t="b">
        <v>0</v>
      </c>
      <c r="CC15" s="96" t="b">
        <v>0</v>
      </c>
      <c r="CD15" s="97">
        <f t="shared" si="12"/>
        <v>0</v>
      </c>
      <c r="CE15" s="98"/>
      <c r="CF15" s="97">
        <f t="shared" si="13"/>
        <v>0</v>
      </c>
      <c r="CG15" s="95" t="b">
        <v>0</v>
      </c>
      <c r="CH15" s="90" t="b">
        <v>0</v>
      </c>
      <c r="CI15" s="90" t="b">
        <v>0</v>
      </c>
      <c r="CJ15" s="90" t="b">
        <v>0</v>
      </c>
      <c r="CK15" s="90" t="b">
        <v>0</v>
      </c>
      <c r="CL15" s="96" t="b">
        <v>0</v>
      </c>
      <c r="CM15" s="97">
        <f t="shared" si="14"/>
        <v>0</v>
      </c>
      <c r="CN15" s="98"/>
      <c r="CO15" s="97">
        <f t="shared" si="15"/>
        <v>0</v>
      </c>
      <c r="CP15" s="95" t="b">
        <v>0</v>
      </c>
      <c r="CQ15" s="90" t="b">
        <v>0</v>
      </c>
      <c r="CR15" s="90" t="b">
        <v>0</v>
      </c>
      <c r="CS15" s="90" t="b">
        <v>0</v>
      </c>
      <c r="CT15" s="90" t="b">
        <v>0</v>
      </c>
      <c r="CU15" s="90" t="b">
        <v>0</v>
      </c>
      <c r="CV15" s="90" t="b">
        <v>0</v>
      </c>
      <c r="CW15" s="96" t="b">
        <v>0</v>
      </c>
      <c r="CX15" s="97">
        <f t="shared" si="16"/>
        <v>0</v>
      </c>
      <c r="CY15" s="98"/>
      <c r="CZ15" s="97">
        <f t="shared" si="17"/>
        <v>0</v>
      </c>
      <c r="DA15" s="95" t="b">
        <v>0</v>
      </c>
      <c r="DB15" s="90" t="b">
        <v>0</v>
      </c>
      <c r="DC15" s="90" t="b">
        <v>0</v>
      </c>
      <c r="DD15" s="90" t="b">
        <v>0</v>
      </c>
      <c r="DE15" s="90" t="b">
        <v>0</v>
      </c>
      <c r="DF15" s="90" t="b">
        <v>0</v>
      </c>
      <c r="DG15" s="90" t="b">
        <v>0</v>
      </c>
      <c r="DH15" s="90" t="b">
        <v>0</v>
      </c>
      <c r="DI15" s="96" t="b">
        <v>0</v>
      </c>
      <c r="DJ15" s="97">
        <f t="shared" si="18"/>
        <v>0</v>
      </c>
      <c r="DK15" s="98"/>
      <c r="DL15" s="97">
        <f t="shared" si="19"/>
        <v>0</v>
      </c>
    </row>
    <row r="16" spans="1:116" ht="21" customHeight="1" x14ac:dyDescent="0.15">
      <c r="A16" s="102" t="s">
        <v>99</v>
      </c>
      <c r="B16" s="157" t="b">
        <v>0</v>
      </c>
      <c r="C16" s="97" t="b">
        <v>0</v>
      </c>
      <c r="D16" s="95" t="b">
        <v>0</v>
      </c>
      <c r="E16" s="90" t="b">
        <v>0</v>
      </c>
      <c r="F16" s="90" t="b">
        <v>0</v>
      </c>
      <c r="G16" s="90" t="b">
        <v>0</v>
      </c>
      <c r="H16" s="90" t="b">
        <v>0</v>
      </c>
      <c r="I16" s="90" t="b">
        <v>0</v>
      </c>
      <c r="J16" s="90" t="b">
        <v>0</v>
      </c>
      <c r="K16" s="91" t="b">
        <v>0</v>
      </c>
      <c r="L16" s="92">
        <f t="shared" si="0"/>
        <v>0</v>
      </c>
      <c r="M16" s="93"/>
      <c r="N16" s="94">
        <f t="shared" si="1"/>
        <v>0</v>
      </c>
      <c r="O16" s="95" t="b">
        <v>0</v>
      </c>
      <c r="P16" s="90" t="b">
        <v>0</v>
      </c>
      <c r="Q16" s="90" t="b">
        <v>0</v>
      </c>
      <c r="R16" s="90" t="b">
        <v>0</v>
      </c>
      <c r="S16" s="90" t="b">
        <v>0</v>
      </c>
      <c r="T16" s="90" t="b">
        <v>0</v>
      </c>
      <c r="U16" s="90" t="b">
        <v>0</v>
      </c>
      <c r="V16" s="90" t="b">
        <v>0</v>
      </c>
      <c r="W16" s="90" t="b">
        <v>0</v>
      </c>
      <c r="X16" s="91" t="b">
        <v>0</v>
      </c>
      <c r="Y16" s="92">
        <f t="shared" si="2"/>
        <v>0</v>
      </c>
      <c r="Z16" s="93"/>
      <c r="AA16" s="94">
        <f t="shared" si="3"/>
        <v>0</v>
      </c>
      <c r="AB16" s="95" t="b">
        <v>0</v>
      </c>
      <c r="AC16" s="90" t="b">
        <v>0</v>
      </c>
      <c r="AD16" s="90" t="b">
        <v>0</v>
      </c>
      <c r="AE16" s="90" t="b">
        <v>0</v>
      </c>
      <c r="AF16" s="90" t="b">
        <v>0</v>
      </c>
      <c r="AG16" s="90" t="b">
        <v>0</v>
      </c>
      <c r="AH16" s="90" t="b">
        <v>0</v>
      </c>
      <c r="AI16" s="91" t="b">
        <v>0</v>
      </c>
      <c r="AJ16" s="92">
        <f t="shared" si="4"/>
        <v>0</v>
      </c>
      <c r="AK16" s="93"/>
      <c r="AL16" s="94">
        <f t="shared" si="5"/>
        <v>0</v>
      </c>
      <c r="AM16" s="95" t="b">
        <v>0</v>
      </c>
      <c r="AN16" s="90" t="b">
        <v>0</v>
      </c>
      <c r="AO16" s="90" t="b">
        <v>0</v>
      </c>
      <c r="AP16" s="90" t="b">
        <v>0</v>
      </c>
      <c r="AQ16" s="90" t="b">
        <v>0</v>
      </c>
      <c r="AR16" s="90" t="b">
        <v>0</v>
      </c>
      <c r="AS16" s="91" t="b">
        <v>0</v>
      </c>
      <c r="AT16" s="92">
        <f t="shared" si="6"/>
        <v>0</v>
      </c>
      <c r="AU16" s="93"/>
      <c r="AV16" s="94">
        <f t="shared" si="7"/>
        <v>0</v>
      </c>
      <c r="AW16" s="95" t="b">
        <v>0</v>
      </c>
      <c r="AX16" s="90" t="b">
        <v>0</v>
      </c>
      <c r="AY16" s="90" t="b">
        <v>0</v>
      </c>
      <c r="AZ16" s="90" t="b">
        <v>0</v>
      </c>
      <c r="BA16" s="90" t="b">
        <v>0</v>
      </c>
      <c r="BB16" s="90" t="b">
        <v>0</v>
      </c>
      <c r="BC16" s="90" t="b">
        <v>0</v>
      </c>
      <c r="BD16" s="156" t="b">
        <v>0</v>
      </c>
      <c r="BE16" s="90" t="b">
        <v>0</v>
      </c>
      <c r="BF16" s="90" t="b">
        <v>0</v>
      </c>
      <c r="BG16" s="91" t="b">
        <v>0</v>
      </c>
      <c r="BH16" s="92">
        <f t="shared" si="8"/>
        <v>0</v>
      </c>
      <c r="BI16" s="93"/>
      <c r="BJ16" s="94">
        <f t="shared" si="9"/>
        <v>0</v>
      </c>
      <c r="BK16" s="95" t="b">
        <v>0</v>
      </c>
      <c r="BL16" s="90" t="b">
        <v>0</v>
      </c>
      <c r="BM16" s="90" t="b">
        <v>0</v>
      </c>
      <c r="BN16" s="90" t="b">
        <v>0</v>
      </c>
      <c r="BO16" s="90" t="b">
        <v>0</v>
      </c>
      <c r="BP16" s="90" t="b">
        <v>0</v>
      </c>
      <c r="BQ16" s="96" t="b">
        <v>0</v>
      </c>
      <c r="BR16" s="97">
        <f t="shared" si="10"/>
        <v>0</v>
      </c>
      <c r="BS16" s="98"/>
      <c r="BT16" s="97">
        <f t="shared" si="11"/>
        <v>0</v>
      </c>
      <c r="BU16" s="95" t="b">
        <v>0</v>
      </c>
      <c r="BV16" s="90" t="b">
        <v>0</v>
      </c>
      <c r="BW16" s="90" t="b">
        <v>0</v>
      </c>
      <c r="BX16" s="90" t="b">
        <v>0</v>
      </c>
      <c r="BY16" s="90" t="b">
        <v>0</v>
      </c>
      <c r="BZ16" s="90" t="b">
        <v>0</v>
      </c>
      <c r="CA16" s="90" t="b">
        <v>0</v>
      </c>
      <c r="CB16" s="90" t="b">
        <v>0</v>
      </c>
      <c r="CC16" s="96" t="b">
        <v>0</v>
      </c>
      <c r="CD16" s="97">
        <f t="shared" si="12"/>
        <v>0</v>
      </c>
      <c r="CE16" s="98"/>
      <c r="CF16" s="97">
        <f t="shared" si="13"/>
        <v>0</v>
      </c>
      <c r="CG16" s="95" t="b">
        <v>0</v>
      </c>
      <c r="CH16" s="90" t="b">
        <v>0</v>
      </c>
      <c r="CI16" s="90" t="b">
        <v>0</v>
      </c>
      <c r="CJ16" s="90" t="b">
        <v>0</v>
      </c>
      <c r="CK16" s="90" t="b">
        <v>0</v>
      </c>
      <c r="CL16" s="96" t="b">
        <v>0</v>
      </c>
      <c r="CM16" s="97">
        <f t="shared" si="14"/>
        <v>0</v>
      </c>
      <c r="CN16" s="98"/>
      <c r="CO16" s="97">
        <f t="shared" si="15"/>
        <v>0</v>
      </c>
      <c r="CP16" s="95" t="b">
        <v>0</v>
      </c>
      <c r="CQ16" s="90" t="b">
        <v>0</v>
      </c>
      <c r="CR16" s="161"/>
      <c r="CS16" s="90" t="b">
        <v>0</v>
      </c>
      <c r="CT16" s="90" t="b">
        <v>0</v>
      </c>
      <c r="CU16" s="90" t="b">
        <v>0</v>
      </c>
      <c r="CV16" s="90" t="b">
        <v>0</v>
      </c>
      <c r="CW16" s="96" t="b">
        <v>0</v>
      </c>
      <c r="CX16" s="97">
        <f t="shared" si="16"/>
        <v>0</v>
      </c>
      <c r="CY16" s="98"/>
      <c r="CZ16" s="97">
        <f t="shared" si="17"/>
        <v>0</v>
      </c>
      <c r="DA16" s="95" t="b">
        <v>0</v>
      </c>
      <c r="DB16" s="90" t="b">
        <v>0</v>
      </c>
      <c r="DC16" s="90" t="b">
        <v>0</v>
      </c>
      <c r="DD16" s="90" t="b">
        <v>0</v>
      </c>
      <c r="DE16" s="90" t="b">
        <v>0</v>
      </c>
      <c r="DF16" s="90" t="b">
        <v>0</v>
      </c>
      <c r="DG16" s="90" t="b">
        <v>0</v>
      </c>
      <c r="DH16" s="90" t="b">
        <v>0</v>
      </c>
      <c r="DI16" s="96" t="b">
        <v>0</v>
      </c>
      <c r="DJ16" s="97">
        <f t="shared" si="18"/>
        <v>0</v>
      </c>
      <c r="DK16" s="98"/>
      <c r="DL16" s="97">
        <f t="shared" si="19"/>
        <v>0</v>
      </c>
    </row>
    <row r="17" spans="1:116" ht="21" customHeight="1" x14ac:dyDescent="0.15">
      <c r="A17" s="101" t="s">
        <v>71</v>
      </c>
      <c r="B17" s="157" t="b">
        <v>0</v>
      </c>
      <c r="C17" s="97" t="b">
        <v>1</v>
      </c>
      <c r="D17" s="95" t="b">
        <v>0</v>
      </c>
      <c r="E17" s="90" t="b">
        <v>1</v>
      </c>
      <c r="F17" s="90" t="b">
        <v>1</v>
      </c>
      <c r="G17" s="90" t="b">
        <v>0</v>
      </c>
      <c r="H17" s="90" t="b">
        <v>1</v>
      </c>
      <c r="I17" s="90" t="b">
        <v>1</v>
      </c>
      <c r="J17" s="90" t="b">
        <v>0</v>
      </c>
      <c r="K17" s="91" t="b">
        <v>1</v>
      </c>
      <c r="L17" s="92">
        <f t="shared" si="0"/>
        <v>5</v>
      </c>
      <c r="M17" s="93"/>
      <c r="N17" s="94">
        <f t="shared" si="1"/>
        <v>5</v>
      </c>
      <c r="O17" s="95" t="b">
        <v>1</v>
      </c>
      <c r="P17" s="90" t="b">
        <v>0</v>
      </c>
      <c r="Q17" s="90" t="b">
        <v>1</v>
      </c>
      <c r="R17" s="90" t="b">
        <v>1</v>
      </c>
      <c r="S17" s="90" t="b">
        <v>0</v>
      </c>
      <c r="T17" s="90" t="b">
        <v>1</v>
      </c>
      <c r="U17" s="90" t="b">
        <v>1</v>
      </c>
      <c r="V17" s="90" t="b">
        <v>0</v>
      </c>
      <c r="W17" s="90" t="b">
        <v>1</v>
      </c>
      <c r="X17" s="91" t="b">
        <v>1</v>
      </c>
      <c r="Y17" s="92">
        <f t="shared" si="2"/>
        <v>7</v>
      </c>
      <c r="Z17" s="93"/>
      <c r="AA17" s="94">
        <f t="shared" si="3"/>
        <v>7</v>
      </c>
      <c r="AB17" s="95" t="b">
        <v>0</v>
      </c>
      <c r="AC17" s="90" t="b">
        <v>1</v>
      </c>
      <c r="AD17" s="90" t="b">
        <v>1</v>
      </c>
      <c r="AE17" s="90" t="b">
        <v>0</v>
      </c>
      <c r="AF17" s="90" t="b">
        <v>1</v>
      </c>
      <c r="AG17" s="90" t="b">
        <v>1</v>
      </c>
      <c r="AH17" s="90" t="b">
        <v>1</v>
      </c>
      <c r="AI17" s="91" t="b">
        <v>0</v>
      </c>
      <c r="AJ17" s="92">
        <f t="shared" si="4"/>
        <v>5</v>
      </c>
      <c r="AK17" s="93"/>
      <c r="AL17" s="94">
        <f t="shared" si="5"/>
        <v>5</v>
      </c>
      <c r="AM17" s="95" t="b">
        <v>1</v>
      </c>
      <c r="AN17" s="90" t="b">
        <v>1</v>
      </c>
      <c r="AO17" s="90" t="b">
        <v>0</v>
      </c>
      <c r="AP17" s="90" t="b">
        <v>0</v>
      </c>
      <c r="AQ17" s="90" t="b">
        <v>0</v>
      </c>
      <c r="AR17" s="90" t="b">
        <v>0</v>
      </c>
      <c r="AS17" s="91" t="b">
        <v>0</v>
      </c>
      <c r="AT17" s="92">
        <f t="shared" si="6"/>
        <v>2</v>
      </c>
      <c r="AU17" s="93"/>
      <c r="AV17" s="94">
        <f t="shared" si="7"/>
        <v>2</v>
      </c>
      <c r="AW17" s="95" t="b">
        <v>0</v>
      </c>
      <c r="AX17" s="90" t="b">
        <v>0</v>
      </c>
      <c r="AY17" s="90" t="b">
        <v>0</v>
      </c>
      <c r="AZ17" s="90" t="b">
        <v>0</v>
      </c>
      <c r="BA17" s="90" t="b">
        <v>0</v>
      </c>
      <c r="BB17" s="90" t="b">
        <v>0</v>
      </c>
      <c r="BC17" s="90" t="b">
        <v>0</v>
      </c>
      <c r="BD17" s="158" t="b">
        <v>0</v>
      </c>
      <c r="BE17" s="90" t="b">
        <v>0</v>
      </c>
      <c r="BF17" s="90" t="b">
        <v>0</v>
      </c>
      <c r="BG17" s="91" t="b">
        <v>0</v>
      </c>
      <c r="BH17" s="92">
        <f t="shared" si="8"/>
        <v>0</v>
      </c>
      <c r="BI17" s="93"/>
      <c r="BJ17" s="94">
        <f t="shared" si="9"/>
        <v>0</v>
      </c>
      <c r="BK17" s="95" t="b">
        <v>0</v>
      </c>
      <c r="BL17" s="90" t="b">
        <v>0</v>
      </c>
      <c r="BM17" s="90" t="b">
        <v>0</v>
      </c>
      <c r="BN17" s="90" t="b">
        <v>0</v>
      </c>
      <c r="BO17" s="90" t="b">
        <v>0</v>
      </c>
      <c r="BP17" s="90" t="b">
        <v>0</v>
      </c>
      <c r="BQ17" s="96" t="b">
        <v>0</v>
      </c>
      <c r="BR17" s="97">
        <f t="shared" si="10"/>
        <v>0</v>
      </c>
      <c r="BS17" s="98"/>
      <c r="BT17" s="97">
        <f t="shared" si="11"/>
        <v>0</v>
      </c>
      <c r="BU17" s="95" t="b">
        <v>0</v>
      </c>
      <c r="BV17" s="90" t="b">
        <v>0</v>
      </c>
      <c r="BW17" s="90" t="b">
        <v>0</v>
      </c>
      <c r="BX17" s="90" t="b">
        <v>0</v>
      </c>
      <c r="BY17" s="90" t="b">
        <v>0</v>
      </c>
      <c r="BZ17" s="90" t="b">
        <v>0</v>
      </c>
      <c r="CA17" s="90" t="b">
        <v>0</v>
      </c>
      <c r="CB17" s="90" t="b">
        <v>0</v>
      </c>
      <c r="CC17" s="96" t="b">
        <v>0</v>
      </c>
      <c r="CD17" s="97">
        <f t="shared" si="12"/>
        <v>0</v>
      </c>
      <c r="CE17" s="98"/>
      <c r="CF17" s="97">
        <f t="shared" si="13"/>
        <v>0</v>
      </c>
      <c r="CG17" s="95" t="b">
        <v>0</v>
      </c>
      <c r="CH17" s="90" t="b">
        <v>0</v>
      </c>
      <c r="CI17" s="90" t="b">
        <v>0</v>
      </c>
      <c r="CJ17" s="90" t="b">
        <v>0</v>
      </c>
      <c r="CK17" s="90" t="b">
        <v>0</v>
      </c>
      <c r="CL17" s="96" t="b">
        <v>0</v>
      </c>
      <c r="CM17" s="97">
        <f t="shared" si="14"/>
        <v>0</v>
      </c>
      <c r="CN17" s="98"/>
      <c r="CO17" s="97">
        <f t="shared" si="15"/>
        <v>0</v>
      </c>
      <c r="CP17" s="95" t="b">
        <v>0</v>
      </c>
      <c r="CQ17" s="90" t="b">
        <v>0</v>
      </c>
      <c r="CR17" s="90" t="b">
        <v>0</v>
      </c>
      <c r="CS17" s="90" t="b">
        <v>0</v>
      </c>
      <c r="CT17" s="90" t="b">
        <v>0</v>
      </c>
      <c r="CU17" s="90" t="b">
        <v>0</v>
      </c>
      <c r="CV17" s="90" t="b">
        <v>0</v>
      </c>
      <c r="CW17" s="96" t="b">
        <v>0</v>
      </c>
      <c r="CX17" s="97">
        <f t="shared" si="16"/>
        <v>0</v>
      </c>
      <c r="CY17" s="98"/>
      <c r="CZ17" s="97">
        <f t="shared" si="17"/>
        <v>0</v>
      </c>
      <c r="DA17" s="95" t="b">
        <v>0</v>
      </c>
      <c r="DB17" s="90" t="b">
        <v>0</v>
      </c>
      <c r="DC17" s="90" t="b">
        <v>0</v>
      </c>
      <c r="DD17" s="90" t="b">
        <v>0</v>
      </c>
      <c r="DE17" s="90" t="b">
        <v>0</v>
      </c>
      <c r="DF17" s="90" t="b">
        <v>0</v>
      </c>
      <c r="DG17" s="90" t="b">
        <v>0</v>
      </c>
      <c r="DH17" s="90" t="b">
        <v>0</v>
      </c>
      <c r="DI17" s="96" t="b">
        <v>0</v>
      </c>
      <c r="DJ17" s="97">
        <f t="shared" si="18"/>
        <v>0</v>
      </c>
      <c r="DK17" s="98"/>
      <c r="DL17" s="97">
        <f t="shared" si="19"/>
        <v>0</v>
      </c>
    </row>
    <row r="18" spans="1:116" ht="21" customHeight="1" x14ac:dyDescent="0.15">
      <c r="A18" s="100" t="s">
        <v>98</v>
      </c>
      <c r="B18" s="157" t="b">
        <v>0</v>
      </c>
      <c r="C18" s="97" t="b">
        <v>1</v>
      </c>
      <c r="D18" s="95" t="b">
        <v>0</v>
      </c>
      <c r="E18" s="90" t="b">
        <v>0</v>
      </c>
      <c r="F18" s="90" t="b">
        <v>0</v>
      </c>
      <c r="G18" s="90" t="b">
        <v>0</v>
      </c>
      <c r="H18" s="90" t="b">
        <v>0</v>
      </c>
      <c r="I18" s="90" t="b">
        <v>0</v>
      </c>
      <c r="J18" s="90" t="b">
        <v>0</v>
      </c>
      <c r="K18" s="91" t="b">
        <v>0</v>
      </c>
      <c r="L18" s="92">
        <f t="shared" si="0"/>
        <v>0</v>
      </c>
      <c r="M18" s="93"/>
      <c r="N18" s="94">
        <f t="shared" si="1"/>
        <v>0</v>
      </c>
      <c r="O18" s="95" t="b">
        <v>0</v>
      </c>
      <c r="P18" s="90" t="b">
        <v>0</v>
      </c>
      <c r="Q18" s="90" t="b">
        <v>0</v>
      </c>
      <c r="R18" s="90" t="b">
        <v>0</v>
      </c>
      <c r="S18" s="90" t="b">
        <v>0</v>
      </c>
      <c r="T18" s="90" t="b">
        <v>0</v>
      </c>
      <c r="U18" s="90" t="b">
        <v>0</v>
      </c>
      <c r="V18" s="90" t="b">
        <v>0</v>
      </c>
      <c r="W18" s="90" t="b">
        <v>0</v>
      </c>
      <c r="X18" s="91" t="b">
        <v>0</v>
      </c>
      <c r="Y18" s="92">
        <f t="shared" si="2"/>
        <v>0</v>
      </c>
      <c r="Z18" s="93"/>
      <c r="AA18" s="94">
        <f t="shared" si="3"/>
        <v>0</v>
      </c>
      <c r="AB18" s="95" t="b">
        <v>0</v>
      </c>
      <c r="AC18" s="90" t="b">
        <v>0</v>
      </c>
      <c r="AD18" s="90" t="b">
        <v>1</v>
      </c>
      <c r="AE18" s="90" t="b">
        <v>0</v>
      </c>
      <c r="AF18" s="90" t="b">
        <v>1</v>
      </c>
      <c r="AG18" s="90" t="b">
        <v>1</v>
      </c>
      <c r="AH18" s="90" t="b">
        <v>1</v>
      </c>
      <c r="AI18" s="91" t="b">
        <v>0</v>
      </c>
      <c r="AJ18" s="92">
        <f t="shared" si="4"/>
        <v>4</v>
      </c>
      <c r="AK18" s="93"/>
      <c r="AL18" s="94">
        <f t="shared" si="5"/>
        <v>4</v>
      </c>
      <c r="AM18" s="95" t="b">
        <v>1</v>
      </c>
      <c r="AN18" s="90" t="b">
        <v>1</v>
      </c>
      <c r="AO18" s="90" t="b">
        <v>0</v>
      </c>
      <c r="AP18" s="90" t="b">
        <v>0</v>
      </c>
      <c r="AQ18" s="90" t="b">
        <v>0</v>
      </c>
      <c r="AR18" s="90" t="b">
        <v>0</v>
      </c>
      <c r="AS18" s="91" t="b">
        <v>0</v>
      </c>
      <c r="AT18" s="92">
        <f t="shared" si="6"/>
        <v>2</v>
      </c>
      <c r="AU18" s="93"/>
      <c r="AV18" s="94">
        <f t="shared" si="7"/>
        <v>2</v>
      </c>
      <c r="AW18" s="95" t="b">
        <v>0</v>
      </c>
      <c r="AX18" s="90" t="b">
        <v>0</v>
      </c>
      <c r="AY18" s="90" t="b">
        <v>0</v>
      </c>
      <c r="AZ18" s="90" t="b">
        <v>0</v>
      </c>
      <c r="BA18" s="90" t="b">
        <v>0</v>
      </c>
      <c r="BB18" s="90" t="b">
        <v>0</v>
      </c>
      <c r="BC18" s="90" t="b">
        <v>0</v>
      </c>
      <c r="BD18" s="156" t="b">
        <v>0</v>
      </c>
      <c r="BE18" s="90" t="b">
        <v>0</v>
      </c>
      <c r="BF18" s="90" t="b">
        <v>0</v>
      </c>
      <c r="BG18" s="91" t="b">
        <v>0</v>
      </c>
      <c r="BH18" s="92">
        <f t="shared" si="8"/>
        <v>0</v>
      </c>
      <c r="BI18" s="93"/>
      <c r="BJ18" s="89">
        <f t="shared" si="9"/>
        <v>0</v>
      </c>
      <c r="BK18" s="90" t="b">
        <v>0</v>
      </c>
      <c r="BL18" s="90" t="b">
        <v>0</v>
      </c>
      <c r="BM18" s="90" t="b">
        <v>0</v>
      </c>
      <c r="BN18" s="90" t="b">
        <v>0</v>
      </c>
      <c r="BO18" s="90" t="b">
        <v>0</v>
      </c>
      <c r="BP18" s="90" t="b">
        <v>0</v>
      </c>
      <c r="BQ18" s="96" t="b">
        <v>0</v>
      </c>
      <c r="BR18" s="97">
        <f t="shared" si="10"/>
        <v>0</v>
      </c>
      <c r="BS18" s="98"/>
      <c r="BT18" s="97">
        <f t="shared" si="11"/>
        <v>0</v>
      </c>
      <c r="BU18" s="95" t="b">
        <v>0</v>
      </c>
      <c r="BV18" s="90" t="b">
        <v>0</v>
      </c>
      <c r="BW18" s="90" t="b">
        <v>0</v>
      </c>
      <c r="BX18" s="90" t="b">
        <v>0</v>
      </c>
      <c r="BY18" s="90" t="b">
        <v>0</v>
      </c>
      <c r="BZ18" s="90" t="b">
        <v>0</v>
      </c>
      <c r="CA18" s="90" t="b">
        <v>0</v>
      </c>
      <c r="CB18" s="90" t="b">
        <v>0</v>
      </c>
      <c r="CC18" s="96" t="b">
        <v>0</v>
      </c>
      <c r="CD18" s="97">
        <f t="shared" si="12"/>
        <v>0</v>
      </c>
      <c r="CE18" s="98"/>
      <c r="CF18" s="97">
        <f t="shared" si="13"/>
        <v>0</v>
      </c>
      <c r="CG18" s="95" t="b">
        <v>0</v>
      </c>
      <c r="CH18" s="90" t="b">
        <v>0</v>
      </c>
      <c r="CI18" s="90" t="b">
        <v>0</v>
      </c>
      <c r="CJ18" s="90" t="b">
        <v>0</v>
      </c>
      <c r="CK18" s="90" t="b">
        <v>0</v>
      </c>
      <c r="CL18" s="96" t="b">
        <v>0</v>
      </c>
      <c r="CM18" s="97">
        <f t="shared" si="14"/>
        <v>0</v>
      </c>
      <c r="CN18" s="98"/>
      <c r="CO18" s="97">
        <f t="shared" si="15"/>
        <v>0</v>
      </c>
      <c r="CP18" s="95" t="b">
        <v>0</v>
      </c>
      <c r="CQ18" s="90" t="b">
        <v>0</v>
      </c>
      <c r="CR18" s="90" t="b">
        <v>0</v>
      </c>
      <c r="CS18" s="90" t="b">
        <v>0</v>
      </c>
      <c r="CT18" s="90" t="b">
        <v>0</v>
      </c>
      <c r="CU18" s="90" t="b">
        <v>0</v>
      </c>
      <c r="CV18" s="90" t="b">
        <v>0</v>
      </c>
      <c r="CW18" s="96" t="b">
        <v>0</v>
      </c>
      <c r="CX18" s="97">
        <f t="shared" si="16"/>
        <v>0</v>
      </c>
      <c r="CY18" s="98"/>
      <c r="CZ18" s="97">
        <f t="shared" si="17"/>
        <v>0</v>
      </c>
      <c r="DA18" s="95" t="b">
        <v>0</v>
      </c>
      <c r="DB18" s="90" t="b">
        <v>0</v>
      </c>
      <c r="DC18" s="90" t="b">
        <v>0</v>
      </c>
      <c r="DD18" s="90" t="b">
        <v>0</v>
      </c>
      <c r="DE18" s="90" t="b">
        <v>0</v>
      </c>
      <c r="DF18" s="90" t="b">
        <v>0</v>
      </c>
      <c r="DG18" s="90" t="b">
        <v>0</v>
      </c>
      <c r="DH18" s="90" t="b">
        <v>0</v>
      </c>
      <c r="DI18" s="96" t="b">
        <v>0</v>
      </c>
      <c r="DJ18" s="97">
        <f t="shared" si="18"/>
        <v>0</v>
      </c>
      <c r="DK18" s="98"/>
      <c r="DL18" s="97">
        <f t="shared" si="19"/>
        <v>0</v>
      </c>
    </row>
    <row r="19" spans="1:116" ht="21" customHeight="1" x14ac:dyDescent="0.15">
      <c r="A19" s="162" t="s">
        <v>72</v>
      </c>
      <c r="B19" s="157" t="b">
        <v>0</v>
      </c>
      <c r="C19" s="97" t="b">
        <v>1</v>
      </c>
      <c r="D19" s="95" t="b">
        <v>1</v>
      </c>
      <c r="E19" s="90" t="b">
        <v>0</v>
      </c>
      <c r="F19" s="90" t="b">
        <v>1</v>
      </c>
      <c r="G19" s="90" t="b">
        <v>1</v>
      </c>
      <c r="H19" s="90" t="b">
        <v>0</v>
      </c>
      <c r="I19" s="90" t="b">
        <v>1</v>
      </c>
      <c r="J19" s="90" t="b">
        <v>1</v>
      </c>
      <c r="K19" s="91" t="b">
        <v>0</v>
      </c>
      <c r="L19" s="92">
        <f t="shared" si="0"/>
        <v>5</v>
      </c>
      <c r="M19" s="93"/>
      <c r="N19" s="94">
        <f t="shared" si="1"/>
        <v>5</v>
      </c>
      <c r="O19" s="95" t="b">
        <v>1</v>
      </c>
      <c r="P19" s="90" t="b">
        <v>1</v>
      </c>
      <c r="Q19" s="90" t="b">
        <v>0</v>
      </c>
      <c r="R19" s="90" t="b">
        <v>1</v>
      </c>
      <c r="S19" s="90" t="b">
        <v>1</v>
      </c>
      <c r="T19" s="90" t="b">
        <v>0</v>
      </c>
      <c r="U19" s="90" t="b">
        <v>1</v>
      </c>
      <c r="V19" s="90" t="b">
        <v>1</v>
      </c>
      <c r="W19" s="90" t="b">
        <v>0</v>
      </c>
      <c r="X19" s="91" t="b">
        <v>1</v>
      </c>
      <c r="Y19" s="92">
        <f t="shared" si="2"/>
        <v>7</v>
      </c>
      <c r="Z19" s="93"/>
      <c r="AA19" s="94">
        <f t="shared" si="3"/>
        <v>7</v>
      </c>
      <c r="AB19" s="95" t="b">
        <v>1</v>
      </c>
      <c r="AC19" s="90" t="b">
        <v>0</v>
      </c>
      <c r="AD19" s="90" t="b">
        <v>1</v>
      </c>
      <c r="AE19" s="90" t="b">
        <v>1</v>
      </c>
      <c r="AF19" s="90" t="b">
        <v>0</v>
      </c>
      <c r="AG19" s="90" t="b">
        <v>1</v>
      </c>
      <c r="AH19" s="90" t="b">
        <v>0</v>
      </c>
      <c r="AI19" s="91" t="b">
        <v>1</v>
      </c>
      <c r="AJ19" s="92">
        <f t="shared" si="4"/>
        <v>5</v>
      </c>
      <c r="AK19" s="93"/>
      <c r="AL19" s="94">
        <f t="shared" si="5"/>
        <v>5</v>
      </c>
      <c r="AM19" s="95" t="b">
        <v>0</v>
      </c>
      <c r="AN19" s="90" t="b">
        <v>1</v>
      </c>
      <c r="AO19" s="90" t="b">
        <v>0</v>
      </c>
      <c r="AP19" s="90" t="b">
        <v>0</v>
      </c>
      <c r="AQ19" s="90" t="b">
        <v>0</v>
      </c>
      <c r="AR19" s="90" t="b">
        <v>0</v>
      </c>
      <c r="AS19" s="91" t="b">
        <v>0</v>
      </c>
      <c r="AT19" s="92">
        <f t="shared" si="6"/>
        <v>1</v>
      </c>
      <c r="AU19" s="93"/>
      <c r="AV19" s="94">
        <f t="shared" si="7"/>
        <v>1</v>
      </c>
      <c r="AW19" s="95" t="b">
        <v>0</v>
      </c>
      <c r="AX19" s="90" t="b">
        <v>0</v>
      </c>
      <c r="AY19" s="90" t="b">
        <v>0</v>
      </c>
      <c r="AZ19" s="90" t="b">
        <v>0</v>
      </c>
      <c r="BA19" s="90" t="b">
        <v>0</v>
      </c>
      <c r="BB19" s="90" t="b">
        <v>0</v>
      </c>
      <c r="BC19" s="90" t="b">
        <v>0</v>
      </c>
      <c r="BD19" s="158" t="b">
        <v>0</v>
      </c>
      <c r="BE19" s="90" t="b">
        <v>0</v>
      </c>
      <c r="BF19" s="90" t="b">
        <v>0</v>
      </c>
      <c r="BG19" s="91" t="b">
        <v>0</v>
      </c>
      <c r="BH19" s="92">
        <f t="shared" si="8"/>
        <v>0</v>
      </c>
      <c r="BI19" s="93"/>
      <c r="BJ19" s="89">
        <f t="shared" si="9"/>
        <v>0</v>
      </c>
      <c r="BK19" s="90" t="b">
        <v>0</v>
      </c>
      <c r="BL19" s="90" t="b">
        <v>0</v>
      </c>
      <c r="BM19" s="90" t="b">
        <v>0</v>
      </c>
      <c r="BN19" s="90" t="b">
        <v>0</v>
      </c>
      <c r="BO19" s="90" t="b">
        <v>0</v>
      </c>
      <c r="BP19" s="90" t="b">
        <v>0</v>
      </c>
      <c r="BQ19" s="96" t="b">
        <v>0</v>
      </c>
      <c r="BR19" s="97">
        <f t="shared" si="10"/>
        <v>0</v>
      </c>
      <c r="BS19" s="98"/>
      <c r="BT19" s="97">
        <f t="shared" si="11"/>
        <v>0</v>
      </c>
      <c r="BU19" s="95" t="b">
        <v>0</v>
      </c>
      <c r="BV19" s="90" t="b">
        <v>0</v>
      </c>
      <c r="BW19" s="90" t="b">
        <v>0</v>
      </c>
      <c r="BX19" s="90" t="b">
        <v>0</v>
      </c>
      <c r="BY19" s="90" t="b">
        <v>0</v>
      </c>
      <c r="BZ19" s="90" t="b">
        <v>0</v>
      </c>
      <c r="CA19" s="90" t="b">
        <v>0</v>
      </c>
      <c r="CB19" s="90" t="b">
        <v>0</v>
      </c>
      <c r="CC19" s="96" t="b">
        <v>0</v>
      </c>
      <c r="CD19" s="97">
        <f t="shared" si="12"/>
        <v>0</v>
      </c>
      <c r="CE19" s="98"/>
      <c r="CF19" s="97">
        <f t="shared" si="13"/>
        <v>0</v>
      </c>
      <c r="CG19" s="95" t="b">
        <v>0</v>
      </c>
      <c r="CH19" s="90" t="b">
        <v>0</v>
      </c>
      <c r="CI19" s="90" t="b">
        <v>0</v>
      </c>
      <c r="CJ19" s="90" t="b">
        <v>0</v>
      </c>
      <c r="CK19" s="90" t="b">
        <v>0</v>
      </c>
      <c r="CL19" s="96" t="b">
        <v>0</v>
      </c>
      <c r="CM19" s="97">
        <f t="shared" si="14"/>
        <v>0</v>
      </c>
      <c r="CN19" s="98"/>
      <c r="CO19" s="97">
        <f t="shared" si="15"/>
        <v>0</v>
      </c>
      <c r="CP19" s="95" t="b">
        <v>0</v>
      </c>
      <c r="CQ19" s="90" t="b">
        <v>0</v>
      </c>
      <c r="CR19" s="90" t="b">
        <v>0</v>
      </c>
      <c r="CS19" s="90" t="b">
        <v>0</v>
      </c>
      <c r="CT19" s="90" t="b">
        <v>0</v>
      </c>
      <c r="CU19" s="90" t="b">
        <v>0</v>
      </c>
      <c r="CV19" s="90" t="b">
        <v>0</v>
      </c>
      <c r="CW19" s="96" t="b">
        <v>0</v>
      </c>
      <c r="CX19" s="97">
        <f t="shared" si="16"/>
        <v>0</v>
      </c>
      <c r="CY19" s="98"/>
      <c r="CZ19" s="97">
        <f t="shared" si="17"/>
        <v>0</v>
      </c>
      <c r="DA19" s="95" t="b">
        <v>0</v>
      </c>
      <c r="DB19" s="90" t="b">
        <v>0</v>
      </c>
      <c r="DC19" s="90" t="b">
        <v>0</v>
      </c>
      <c r="DD19" s="90" t="b">
        <v>0</v>
      </c>
      <c r="DE19" s="90" t="b">
        <v>0</v>
      </c>
      <c r="DF19" s="90" t="b">
        <v>0</v>
      </c>
      <c r="DG19" s="90" t="b">
        <v>0</v>
      </c>
      <c r="DH19" s="90" t="b">
        <v>0</v>
      </c>
      <c r="DI19" s="96" t="b">
        <v>0</v>
      </c>
      <c r="DJ19" s="97">
        <f t="shared" si="18"/>
        <v>0</v>
      </c>
      <c r="DK19" s="98"/>
      <c r="DL19" s="97">
        <f t="shared" si="19"/>
        <v>0</v>
      </c>
    </row>
    <row r="20" spans="1:116" ht="21" customHeight="1" x14ac:dyDescent="0.15">
      <c r="A20" s="87" t="s">
        <v>73</v>
      </c>
      <c r="B20" s="157" t="b">
        <v>0</v>
      </c>
      <c r="C20" s="97" t="b">
        <v>1</v>
      </c>
      <c r="D20" s="95" t="b">
        <v>1</v>
      </c>
      <c r="E20" s="90" t="b">
        <v>0</v>
      </c>
      <c r="F20" s="90" t="b">
        <v>1</v>
      </c>
      <c r="G20" s="90" t="b">
        <v>1</v>
      </c>
      <c r="H20" s="90" t="b">
        <v>0</v>
      </c>
      <c r="I20" s="90" t="b">
        <v>1</v>
      </c>
      <c r="J20" s="90" t="b">
        <v>1</v>
      </c>
      <c r="K20" s="91" t="b">
        <v>0</v>
      </c>
      <c r="L20" s="92">
        <f t="shared" si="0"/>
        <v>5</v>
      </c>
      <c r="M20" s="93"/>
      <c r="N20" s="94">
        <f t="shared" si="1"/>
        <v>5</v>
      </c>
      <c r="O20" s="95" t="b">
        <v>1</v>
      </c>
      <c r="P20" s="90" t="b">
        <v>1</v>
      </c>
      <c r="Q20" s="90" t="b">
        <v>0</v>
      </c>
      <c r="R20" s="90" t="b">
        <v>1</v>
      </c>
      <c r="S20" s="90" t="b">
        <v>1</v>
      </c>
      <c r="T20" s="90" t="b">
        <v>0</v>
      </c>
      <c r="U20" s="90" t="b">
        <v>1</v>
      </c>
      <c r="V20" s="90" t="b">
        <v>1</v>
      </c>
      <c r="W20" s="90" t="b">
        <v>0</v>
      </c>
      <c r="X20" s="91" t="b">
        <v>1</v>
      </c>
      <c r="Y20" s="92">
        <f t="shared" si="2"/>
        <v>7</v>
      </c>
      <c r="Z20" s="93"/>
      <c r="AA20" s="94">
        <f t="shared" si="3"/>
        <v>7</v>
      </c>
      <c r="AB20" s="95" t="b">
        <v>1</v>
      </c>
      <c r="AC20" s="90" t="b">
        <v>0</v>
      </c>
      <c r="AD20" s="90" t="b">
        <v>1</v>
      </c>
      <c r="AE20" s="90" t="b">
        <v>1</v>
      </c>
      <c r="AF20" s="90" t="b">
        <v>0</v>
      </c>
      <c r="AG20" s="90" t="b">
        <v>1</v>
      </c>
      <c r="AH20" s="90" t="b">
        <v>0</v>
      </c>
      <c r="AI20" s="91" t="b">
        <v>1</v>
      </c>
      <c r="AJ20" s="92">
        <f t="shared" si="4"/>
        <v>5</v>
      </c>
      <c r="AK20" s="93"/>
      <c r="AL20" s="94">
        <f t="shared" si="5"/>
        <v>5</v>
      </c>
      <c r="AM20" s="95" t="b">
        <v>0</v>
      </c>
      <c r="AN20" s="90" t="b">
        <v>1</v>
      </c>
      <c r="AO20" s="90" t="b">
        <v>0</v>
      </c>
      <c r="AP20" s="90" t="b">
        <v>0</v>
      </c>
      <c r="AQ20" s="90" t="b">
        <v>0</v>
      </c>
      <c r="AR20" s="90" t="b">
        <v>0</v>
      </c>
      <c r="AS20" s="91" t="b">
        <v>0</v>
      </c>
      <c r="AT20" s="92">
        <f t="shared" si="6"/>
        <v>1</v>
      </c>
      <c r="AU20" s="93"/>
      <c r="AV20" s="94">
        <f t="shared" si="7"/>
        <v>1</v>
      </c>
      <c r="AW20" s="95" t="b">
        <v>0</v>
      </c>
      <c r="AX20" s="90" t="b">
        <v>0</v>
      </c>
      <c r="AY20" s="90" t="b">
        <v>0</v>
      </c>
      <c r="AZ20" s="90" t="b">
        <v>0</v>
      </c>
      <c r="BA20" s="90" t="b">
        <v>0</v>
      </c>
      <c r="BB20" s="90" t="b">
        <v>0</v>
      </c>
      <c r="BC20" s="90" t="b">
        <v>0</v>
      </c>
      <c r="BD20" s="156" t="b">
        <v>0</v>
      </c>
      <c r="BE20" s="90" t="b">
        <v>0</v>
      </c>
      <c r="BF20" s="90" t="b">
        <v>0</v>
      </c>
      <c r="BG20" s="91" t="b">
        <v>0</v>
      </c>
      <c r="BH20" s="92">
        <f t="shared" si="8"/>
        <v>0</v>
      </c>
      <c r="BI20" s="93"/>
      <c r="BJ20" s="94">
        <f t="shared" si="9"/>
        <v>0</v>
      </c>
      <c r="BK20" s="95" t="b">
        <v>0</v>
      </c>
      <c r="BL20" s="90" t="b">
        <v>0</v>
      </c>
      <c r="BM20" s="90" t="b">
        <v>0</v>
      </c>
      <c r="BN20" s="90" t="b">
        <v>0</v>
      </c>
      <c r="BO20" s="90" t="b">
        <v>0</v>
      </c>
      <c r="BP20" s="90" t="b">
        <v>0</v>
      </c>
      <c r="BQ20" s="96" t="b">
        <v>0</v>
      </c>
      <c r="BR20" s="97">
        <f t="shared" si="10"/>
        <v>0</v>
      </c>
      <c r="BS20" s="98"/>
      <c r="BT20" s="97">
        <f t="shared" si="11"/>
        <v>0</v>
      </c>
      <c r="BU20" s="95" t="b">
        <v>0</v>
      </c>
      <c r="BV20" s="90" t="b">
        <v>0</v>
      </c>
      <c r="BW20" s="90" t="b">
        <v>0</v>
      </c>
      <c r="BX20" s="90" t="b">
        <v>0</v>
      </c>
      <c r="BY20" s="90" t="b">
        <v>0</v>
      </c>
      <c r="BZ20" s="90" t="b">
        <v>0</v>
      </c>
      <c r="CA20" s="90" t="b">
        <v>0</v>
      </c>
      <c r="CB20" s="90" t="b">
        <v>0</v>
      </c>
      <c r="CC20" s="96" t="b">
        <v>0</v>
      </c>
      <c r="CD20" s="97">
        <f t="shared" si="12"/>
        <v>0</v>
      </c>
      <c r="CE20" s="98"/>
      <c r="CF20" s="97">
        <f t="shared" si="13"/>
        <v>0</v>
      </c>
      <c r="CG20" s="95" t="b">
        <v>0</v>
      </c>
      <c r="CH20" s="90" t="b">
        <v>0</v>
      </c>
      <c r="CI20" s="90" t="b">
        <v>0</v>
      </c>
      <c r="CJ20" s="90" t="b">
        <v>0</v>
      </c>
      <c r="CK20" s="90" t="b">
        <v>0</v>
      </c>
      <c r="CL20" s="96" t="b">
        <v>0</v>
      </c>
      <c r="CM20" s="97">
        <f t="shared" si="14"/>
        <v>0</v>
      </c>
      <c r="CN20" s="98"/>
      <c r="CO20" s="97">
        <f t="shared" si="15"/>
        <v>0</v>
      </c>
      <c r="CP20" s="95" t="b">
        <v>0</v>
      </c>
      <c r="CQ20" s="90" t="b">
        <v>0</v>
      </c>
      <c r="CR20" s="90" t="b">
        <v>0</v>
      </c>
      <c r="CS20" s="90" t="b">
        <v>0</v>
      </c>
      <c r="CT20" s="90" t="b">
        <v>0</v>
      </c>
      <c r="CU20" s="90" t="b">
        <v>0</v>
      </c>
      <c r="CV20" s="90" t="b">
        <v>0</v>
      </c>
      <c r="CW20" s="96" t="b">
        <v>0</v>
      </c>
      <c r="CX20" s="97">
        <f t="shared" si="16"/>
        <v>0</v>
      </c>
      <c r="CY20" s="98"/>
      <c r="CZ20" s="97">
        <f t="shared" si="17"/>
        <v>0</v>
      </c>
      <c r="DA20" s="95" t="b">
        <v>0</v>
      </c>
      <c r="DB20" s="90" t="b">
        <v>0</v>
      </c>
      <c r="DC20" s="90" t="b">
        <v>0</v>
      </c>
      <c r="DD20" s="90" t="b">
        <v>0</v>
      </c>
      <c r="DE20" s="90" t="b">
        <v>0</v>
      </c>
      <c r="DF20" s="90" t="b">
        <v>0</v>
      </c>
      <c r="DG20" s="90" t="b">
        <v>0</v>
      </c>
      <c r="DH20" s="90" t="b">
        <v>0</v>
      </c>
      <c r="DI20" s="96" t="b">
        <v>0</v>
      </c>
      <c r="DJ20" s="97">
        <f t="shared" si="18"/>
        <v>0</v>
      </c>
      <c r="DK20" s="98"/>
      <c r="DL20" s="97">
        <f t="shared" si="19"/>
        <v>0</v>
      </c>
    </row>
    <row r="21" spans="1:116" ht="21" customHeight="1" x14ac:dyDescent="0.15">
      <c r="A21" s="87" t="s">
        <v>78</v>
      </c>
      <c r="B21" s="157" t="b">
        <v>0</v>
      </c>
      <c r="C21" s="97" t="b">
        <v>1</v>
      </c>
      <c r="D21" s="95" t="b">
        <v>0</v>
      </c>
      <c r="E21" s="90" t="b">
        <v>1</v>
      </c>
      <c r="F21" s="90" t="b">
        <v>1</v>
      </c>
      <c r="G21" s="90" t="b">
        <v>1</v>
      </c>
      <c r="H21" s="90" t="b">
        <v>0</v>
      </c>
      <c r="I21" s="90" t="b">
        <v>1</v>
      </c>
      <c r="J21" s="90" t="b">
        <v>1</v>
      </c>
      <c r="K21" s="91" t="b">
        <v>0</v>
      </c>
      <c r="L21" s="92">
        <f t="shared" si="0"/>
        <v>5</v>
      </c>
      <c r="M21" s="93"/>
      <c r="N21" s="94">
        <f t="shared" si="1"/>
        <v>5</v>
      </c>
      <c r="O21" s="95" t="b">
        <v>1</v>
      </c>
      <c r="P21" s="90" t="b">
        <v>1</v>
      </c>
      <c r="Q21" s="90" t="b">
        <v>0</v>
      </c>
      <c r="R21" s="90" t="b">
        <v>1</v>
      </c>
      <c r="S21" s="90" t="b">
        <v>0</v>
      </c>
      <c r="T21" s="90" t="b">
        <v>0</v>
      </c>
      <c r="U21" s="90" t="b">
        <v>1</v>
      </c>
      <c r="V21" s="90" t="b">
        <v>1</v>
      </c>
      <c r="W21" s="90" t="b">
        <v>0</v>
      </c>
      <c r="X21" s="91" t="b">
        <v>1</v>
      </c>
      <c r="Y21" s="92">
        <f t="shared" si="2"/>
        <v>6</v>
      </c>
      <c r="Z21" s="93"/>
      <c r="AA21" s="94">
        <f t="shared" si="3"/>
        <v>6</v>
      </c>
      <c r="AB21" s="95" t="b">
        <v>1</v>
      </c>
      <c r="AC21" s="90" t="b">
        <v>0</v>
      </c>
      <c r="AD21" s="90" t="b">
        <v>0</v>
      </c>
      <c r="AE21" s="90" t="b">
        <v>0</v>
      </c>
      <c r="AF21" s="90" t="b">
        <v>0</v>
      </c>
      <c r="AG21" s="90" t="b">
        <v>1</v>
      </c>
      <c r="AH21" s="90" t="b">
        <v>1</v>
      </c>
      <c r="AI21" s="91" t="b">
        <v>1</v>
      </c>
      <c r="AJ21" s="92">
        <f t="shared" si="4"/>
        <v>4</v>
      </c>
      <c r="AK21" s="93"/>
      <c r="AL21" s="94">
        <f t="shared" si="5"/>
        <v>4</v>
      </c>
      <c r="AM21" s="95" t="b">
        <v>0</v>
      </c>
      <c r="AN21" s="90" t="b">
        <v>1</v>
      </c>
      <c r="AO21" s="90" t="b">
        <v>0</v>
      </c>
      <c r="AP21" s="90" t="b">
        <v>0</v>
      </c>
      <c r="AQ21" s="90" t="b">
        <v>0</v>
      </c>
      <c r="AR21" s="90" t="b">
        <v>0</v>
      </c>
      <c r="AS21" s="91" t="b">
        <v>0</v>
      </c>
      <c r="AT21" s="92">
        <f t="shared" si="6"/>
        <v>1</v>
      </c>
      <c r="AU21" s="93"/>
      <c r="AV21" s="94">
        <f t="shared" si="7"/>
        <v>1</v>
      </c>
      <c r="AW21" s="95" t="b">
        <v>0</v>
      </c>
      <c r="AX21" s="90" t="b">
        <v>0</v>
      </c>
      <c r="AY21" s="90" t="b">
        <v>0</v>
      </c>
      <c r="AZ21" s="90" t="b">
        <v>0</v>
      </c>
      <c r="BA21" s="90" t="b">
        <v>0</v>
      </c>
      <c r="BB21" s="90" t="b">
        <v>0</v>
      </c>
      <c r="BC21" s="90" t="b">
        <v>0</v>
      </c>
      <c r="BD21" s="158" t="b">
        <v>0</v>
      </c>
      <c r="BE21" s="90" t="b">
        <v>0</v>
      </c>
      <c r="BF21" s="90" t="b">
        <v>0</v>
      </c>
      <c r="BG21" s="91" t="b">
        <v>0</v>
      </c>
      <c r="BH21" s="92">
        <f t="shared" si="8"/>
        <v>0</v>
      </c>
      <c r="BI21" s="93"/>
      <c r="BJ21" s="94">
        <f t="shared" si="9"/>
        <v>0</v>
      </c>
      <c r="BK21" s="95" t="b">
        <v>0</v>
      </c>
      <c r="BL21" s="90" t="b">
        <v>0</v>
      </c>
      <c r="BM21" s="90" t="b">
        <v>0</v>
      </c>
      <c r="BN21" s="90" t="b">
        <v>0</v>
      </c>
      <c r="BO21" s="90" t="b">
        <v>0</v>
      </c>
      <c r="BP21" s="90" t="b">
        <v>0</v>
      </c>
      <c r="BQ21" s="96" t="b">
        <v>0</v>
      </c>
      <c r="BR21" s="97">
        <f t="shared" si="10"/>
        <v>0</v>
      </c>
      <c r="BS21" s="98"/>
      <c r="BT21" s="97">
        <f t="shared" si="11"/>
        <v>0</v>
      </c>
      <c r="BU21" s="95" t="b">
        <v>0</v>
      </c>
      <c r="BV21" s="90" t="b">
        <v>0</v>
      </c>
      <c r="BW21" s="90" t="b">
        <v>0</v>
      </c>
      <c r="BX21" s="90" t="b">
        <v>0</v>
      </c>
      <c r="BY21" s="90" t="b">
        <v>0</v>
      </c>
      <c r="BZ21" s="90" t="b">
        <v>0</v>
      </c>
      <c r="CA21" s="90" t="b">
        <v>0</v>
      </c>
      <c r="CB21" s="90" t="b">
        <v>0</v>
      </c>
      <c r="CC21" s="96" t="b">
        <v>0</v>
      </c>
      <c r="CD21" s="97">
        <f t="shared" si="12"/>
        <v>0</v>
      </c>
      <c r="CE21" s="98"/>
      <c r="CF21" s="97">
        <f t="shared" si="13"/>
        <v>0</v>
      </c>
      <c r="CG21" s="95" t="b">
        <v>0</v>
      </c>
      <c r="CH21" s="90" t="b">
        <v>0</v>
      </c>
      <c r="CI21" s="90" t="b">
        <v>0</v>
      </c>
      <c r="CJ21" s="90" t="b">
        <v>0</v>
      </c>
      <c r="CK21" s="90" t="b">
        <v>0</v>
      </c>
      <c r="CL21" s="96" t="b">
        <v>0</v>
      </c>
      <c r="CM21" s="97">
        <f t="shared" si="14"/>
        <v>0</v>
      </c>
      <c r="CN21" s="98"/>
      <c r="CO21" s="97">
        <f t="shared" si="15"/>
        <v>0</v>
      </c>
      <c r="CP21" s="95" t="b">
        <v>0</v>
      </c>
      <c r="CQ21" s="90" t="b">
        <v>0</v>
      </c>
      <c r="CR21" s="90" t="b">
        <v>0</v>
      </c>
      <c r="CS21" s="90" t="b">
        <v>0</v>
      </c>
      <c r="CT21" s="90" t="b">
        <v>0</v>
      </c>
      <c r="CU21" s="90" t="b">
        <v>0</v>
      </c>
      <c r="CV21" s="90" t="b">
        <v>0</v>
      </c>
      <c r="CW21" s="96" t="b">
        <v>0</v>
      </c>
      <c r="CX21" s="97">
        <f t="shared" si="16"/>
        <v>0</v>
      </c>
      <c r="CY21" s="98"/>
      <c r="CZ21" s="97">
        <f t="shared" si="17"/>
        <v>0</v>
      </c>
      <c r="DA21" s="95" t="b">
        <v>0</v>
      </c>
      <c r="DB21" s="90" t="b">
        <v>0</v>
      </c>
      <c r="DC21" s="90" t="b">
        <v>0</v>
      </c>
      <c r="DD21" s="90" t="b">
        <v>0</v>
      </c>
      <c r="DE21" s="90" t="b">
        <v>0</v>
      </c>
      <c r="DF21" s="90" t="b">
        <v>0</v>
      </c>
      <c r="DG21" s="90" t="b">
        <v>0</v>
      </c>
      <c r="DH21" s="90" t="b">
        <v>0</v>
      </c>
      <c r="DI21" s="96" t="b">
        <v>0</v>
      </c>
      <c r="DJ21" s="97">
        <f t="shared" si="18"/>
        <v>0</v>
      </c>
      <c r="DK21" s="98"/>
      <c r="DL21" s="97">
        <f t="shared" si="19"/>
        <v>0</v>
      </c>
    </row>
    <row r="22" spans="1:116" ht="21" customHeight="1" x14ac:dyDescent="0.15">
      <c r="A22" s="101" t="s">
        <v>85</v>
      </c>
      <c r="B22" s="157" t="b">
        <v>0</v>
      </c>
      <c r="C22" s="97" t="b">
        <v>1</v>
      </c>
      <c r="D22" s="95" t="b">
        <v>0</v>
      </c>
      <c r="E22" s="90" t="b">
        <v>0</v>
      </c>
      <c r="F22" s="90" t="b">
        <v>1</v>
      </c>
      <c r="G22" s="90" t="b">
        <v>1</v>
      </c>
      <c r="H22" s="90" t="b">
        <v>1</v>
      </c>
      <c r="I22" s="90" t="b">
        <v>1</v>
      </c>
      <c r="J22" s="90" t="b">
        <v>0</v>
      </c>
      <c r="K22" s="91" t="b">
        <v>1</v>
      </c>
      <c r="L22" s="92">
        <f t="shared" si="0"/>
        <v>5</v>
      </c>
      <c r="M22" s="93"/>
      <c r="N22" s="94">
        <f t="shared" si="1"/>
        <v>5</v>
      </c>
      <c r="O22" s="95" t="b">
        <v>0</v>
      </c>
      <c r="P22" s="90" t="b">
        <v>0</v>
      </c>
      <c r="Q22" s="90" t="b">
        <v>1</v>
      </c>
      <c r="R22" s="90" t="b">
        <v>1</v>
      </c>
      <c r="S22" s="90" t="b">
        <v>0</v>
      </c>
      <c r="T22" s="90" t="b">
        <v>1</v>
      </c>
      <c r="U22" s="90" t="b">
        <v>1</v>
      </c>
      <c r="V22" s="90" t="b">
        <v>0</v>
      </c>
      <c r="W22" s="90" t="b">
        <v>1</v>
      </c>
      <c r="X22" s="91" t="b">
        <v>1</v>
      </c>
      <c r="Y22" s="92">
        <f t="shared" si="2"/>
        <v>6</v>
      </c>
      <c r="Z22" s="93"/>
      <c r="AA22" s="94">
        <f t="shared" si="3"/>
        <v>6</v>
      </c>
      <c r="AB22" s="95" t="b">
        <v>0</v>
      </c>
      <c r="AC22" s="90" t="b">
        <v>0</v>
      </c>
      <c r="AD22" s="90" t="b">
        <v>1</v>
      </c>
      <c r="AE22" s="90" t="b">
        <v>0</v>
      </c>
      <c r="AF22" s="90" t="b">
        <v>1</v>
      </c>
      <c r="AG22" s="90" t="b">
        <v>1</v>
      </c>
      <c r="AH22" s="90" t="b">
        <v>0</v>
      </c>
      <c r="AI22" s="91" t="b">
        <v>0</v>
      </c>
      <c r="AJ22" s="92">
        <f t="shared" si="4"/>
        <v>3</v>
      </c>
      <c r="AK22" s="93"/>
      <c r="AL22" s="94">
        <f t="shared" si="5"/>
        <v>3</v>
      </c>
      <c r="AM22" s="95" t="b">
        <v>0</v>
      </c>
      <c r="AN22" s="90" t="b">
        <v>1</v>
      </c>
      <c r="AO22" s="90" t="b">
        <v>0</v>
      </c>
      <c r="AP22" s="90" t="b">
        <v>0</v>
      </c>
      <c r="AQ22" s="90" t="b">
        <v>0</v>
      </c>
      <c r="AR22" s="90" t="b">
        <v>0</v>
      </c>
      <c r="AS22" s="91" t="b">
        <v>0</v>
      </c>
      <c r="AT22" s="92">
        <f t="shared" si="6"/>
        <v>1</v>
      </c>
      <c r="AU22" s="93"/>
      <c r="AV22" s="94">
        <f t="shared" si="7"/>
        <v>1</v>
      </c>
      <c r="AW22" s="95" t="b">
        <v>0</v>
      </c>
      <c r="AX22" s="90" t="b">
        <v>0</v>
      </c>
      <c r="AY22" s="90" t="b">
        <v>0</v>
      </c>
      <c r="AZ22" s="90" t="b">
        <v>0</v>
      </c>
      <c r="BA22" s="90" t="b">
        <v>0</v>
      </c>
      <c r="BB22" s="90" t="b">
        <v>0</v>
      </c>
      <c r="BC22" s="90" t="b">
        <v>0</v>
      </c>
      <c r="BD22" s="156" t="b">
        <v>0</v>
      </c>
      <c r="BE22" s="90" t="b">
        <v>0</v>
      </c>
      <c r="BF22" s="90" t="b">
        <v>0</v>
      </c>
      <c r="BG22" s="91" t="b">
        <v>0</v>
      </c>
      <c r="BH22" s="92">
        <f t="shared" si="8"/>
        <v>0</v>
      </c>
      <c r="BI22" s="93"/>
      <c r="BJ22" s="94">
        <f t="shared" si="9"/>
        <v>0</v>
      </c>
      <c r="BK22" s="95" t="b">
        <v>0</v>
      </c>
      <c r="BL22" s="90" t="b">
        <v>0</v>
      </c>
      <c r="BM22" s="90" t="b">
        <v>0</v>
      </c>
      <c r="BN22" s="90" t="b">
        <v>0</v>
      </c>
      <c r="BO22" s="90" t="b">
        <v>0</v>
      </c>
      <c r="BP22" s="90" t="b">
        <v>0</v>
      </c>
      <c r="BQ22" s="96" t="b">
        <v>0</v>
      </c>
      <c r="BR22" s="97">
        <f t="shared" si="10"/>
        <v>0</v>
      </c>
      <c r="BS22" s="98"/>
      <c r="BT22" s="97">
        <f t="shared" si="11"/>
        <v>0</v>
      </c>
      <c r="BU22" s="95" t="b">
        <v>0</v>
      </c>
      <c r="BV22" s="90" t="b">
        <v>0</v>
      </c>
      <c r="BW22" s="90" t="b">
        <v>0</v>
      </c>
      <c r="BX22" s="90" t="b">
        <v>0</v>
      </c>
      <c r="BY22" s="90" t="b">
        <v>0</v>
      </c>
      <c r="BZ22" s="90" t="b">
        <v>0</v>
      </c>
      <c r="CA22" s="90" t="b">
        <v>0</v>
      </c>
      <c r="CB22" s="90" t="b">
        <v>0</v>
      </c>
      <c r="CC22" s="96" t="b">
        <v>0</v>
      </c>
      <c r="CD22" s="97">
        <f t="shared" si="12"/>
        <v>0</v>
      </c>
      <c r="CE22" s="98"/>
      <c r="CF22" s="97">
        <f t="shared" si="13"/>
        <v>0</v>
      </c>
      <c r="CG22" s="95" t="b">
        <v>0</v>
      </c>
      <c r="CH22" s="90" t="b">
        <v>0</v>
      </c>
      <c r="CI22" s="90" t="b">
        <v>0</v>
      </c>
      <c r="CJ22" s="90" t="b">
        <v>0</v>
      </c>
      <c r="CK22" s="90" t="b">
        <v>0</v>
      </c>
      <c r="CL22" s="96" t="b">
        <v>0</v>
      </c>
      <c r="CM22" s="97">
        <f t="shared" si="14"/>
        <v>0</v>
      </c>
      <c r="CN22" s="98"/>
      <c r="CO22" s="97">
        <f t="shared" si="15"/>
        <v>0</v>
      </c>
      <c r="CP22" s="95" t="b">
        <v>0</v>
      </c>
      <c r="CQ22" s="90" t="b">
        <v>0</v>
      </c>
      <c r="CR22" s="90" t="b">
        <v>0</v>
      </c>
      <c r="CS22" s="90" t="b">
        <v>0</v>
      </c>
      <c r="CT22" s="90" t="b">
        <v>0</v>
      </c>
      <c r="CU22" s="90" t="b">
        <v>0</v>
      </c>
      <c r="CV22" s="90" t="b">
        <v>0</v>
      </c>
      <c r="CW22" s="96" t="b">
        <v>0</v>
      </c>
      <c r="CX22" s="97">
        <f t="shared" si="16"/>
        <v>0</v>
      </c>
      <c r="CY22" s="98"/>
      <c r="CZ22" s="97">
        <f t="shared" si="17"/>
        <v>0</v>
      </c>
      <c r="DA22" s="95" t="b">
        <v>0</v>
      </c>
      <c r="DB22" s="90" t="b">
        <v>0</v>
      </c>
      <c r="DC22" s="90" t="b">
        <v>0</v>
      </c>
      <c r="DD22" s="90" t="b">
        <v>0</v>
      </c>
      <c r="DE22" s="90" t="b">
        <v>0</v>
      </c>
      <c r="DF22" s="90" t="b">
        <v>0</v>
      </c>
      <c r="DG22" s="90" t="b">
        <v>0</v>
      </c>
      <c r="DH22" s="90" t="b">
        <v>0</v>
      </c>
      <c r="DI22" s="96" t="b">
        <v>0</v>
      </c>
      <c r="DJ22" s="97">
        <f t="shared" si="18"/>
        <v>0</v>
      </c>
      <c r="DK22" s="98"/>
      <c r="DL22" s="97">
        <f t="shared" si="19"/>
        <v>0</v>
      </c>
    </row>
    <row r="23" spans="1:116" ht="21" customHeight="1" x14ac:dyDescent="0.15">
      <c r="A23" s="101" t="s">
        <v>81</v>
      </c>
      <c r="B23" s="157" t="b">
        <v>0</v>
      </c>
      <c r="C23" s="97" t="b">
        <v>1</v>
      </c>
      <c r="D23" s="95" t="b">
        <v>0</v>
      </c>
      <c r="E23" s="90" t="b">
        <v>1</v>
      </c>
      <c r="F23" s="90" t="b">
        <v>1</v>
      </c>
      <c r="G23" s="90" t="b">
        <v>0</v>
      </c>
      <c r="H23" s="90" t="b">
        <v>1</v>
      </c>
      <c r="I23" s="90" t="b">
        <v>1</v>
      </c>
      <c r="J23" s="90" t="b">
        <v>0</v>
      </c>
      <c r="K23" s="91" t="b">
        <v>1</v>
      </c>
      <c r="L23" s="92">
        <f t="shared" si="0"/>
        <v>5</v>
      </c>
      <c r="M23" s="93"/>
      <c r="N23" s="94">
        <f t="shared" si="1"/>
        <v>5</v>
      </c>
      <c r="O23" s="95" t="b">
        <v>1</v>
      </c>
      <c r="P23" s="90" t="b">
        <v>0</v>
      </c>
      <c r="Q23" s="90" t="b">
        <v>1</v>
      </c>
      <c r="R23" s="90" t="b">
        <v>1</v>
      </c>
      <c r="S23" s="90" t="b">
        <v>0</v>
      </c>
      <c r="T23" s="90" t="b">
        <v>1</v>
      </c>
      <c r="U23" s="90" t="b">
        <v>1</v>
      </c>
      <c r="V23" s="90" t="b">
        <v>0</v>
      </c>
      <c r="W23" s="90" t="b">
        <v>1</v>
      </c>
      <c r="X23" s="91" t="b">
        <v>1</v>
      </c>
      <c r="Y23" s="92">
        <f t="shared" si="2"/>
        <v>7</v>
      </c>
      <c r="Z23" s="93"/>
      <c r="AA23" s="94">
        <f t="shared" si="3"/>
        <v>7</v>
      </c>
      <c r="AB23" s="95" t="b">
        <v>0</v>
      </c>
      <c r="AC23" s="90" t="b">
        <v>0</v>
      </c>
      <c r="AD23" s="90" t="b">
        <v>1</v>
      </c>
      <c r="AE23" s="90" t="b">
        <v>0</v>
      </c>
      <c r="AF23" s="90" t="b">
        <v>1</v>
      </c>
      <c r="AG23" s="90" t="b">
        <v>1</v>
      </c>
      <c r="AH23" s="90" t="b">
        <v>0</v>
      </c>
      <c r="AI23" s="91" t="b">
        <v>0</v>
      </c>
      <c r="AJ23" s="92">
        <f t="shared" si="4"/>
        <v>3</v>
      </c>
      <c r="AK23" s="93"/>
      <c r="AL23" s="94">
        <f t="shared" si="5"/>
        <v>3</v>
      </c>
      <c r="AM23" s="95" t="b">
        <v>1</v>
      </c>
      <c r="AN23" s="90" t="b">
        <v>0</v>
      </c>
      <c r="AO23" s="90" t="b">
        <v>0</v>
      </c>
      <c r="AP23" s="90" t="b">
        <v>0</v>
      </c>
      <c r="AQ23" s="90" t="b">
        <v>0</v>
      </c>
      <c r="AR23" s="90" t="b">
        <v>0</v>
      </c>
      <c r="AS23" s="91" t="b">
        <v>0</v>
      </c>
      <c r="AT23" s="92">
        <f t="shared" si="6"/>
        <v>1</v>
      </c>
      <c r="AU23" s="93"/>
      <c r="AV23" s="94">
        <f t="shared" si="7"/>
        <v>1</v>
      </c>
      <c r="AW23" s="95" t="b">
        <v>0</v>
      </c>
      <c r="AX23" s="90" t="b">
        <v>0</v>
      </c>
      <c r="AY23" s="90" t="b">
        <v>0</v>
      </c>
      <c r="AZ23" s="90" t="b">
        <v>0</v>
      </c>
      <c r="BA23" s="90" t="b">
        <v>0</v>
      </c>
      <c r="BB23" s="90" t="b">
        <v>0</v>
      </c>
      <c r="BC23" s="90" t="b">
        <v>0</v>
      </c>
      <c r="BD23" s="158" t="b">
        <v>0</v>
      </c>
      <c r="BE23" s="90" t="b">
        <v>0</v>
      </c>
      <c r="BF23" s="90" t="b">
        <v>0</v>
      </c>
      <c r="BG23" s="91" t="b">
        <v>0</v>
      </c>
      <c r="BH23" s="92">
        <f t="shared" si="8"/>
        <v>0</v>
      </c>
      <c r="BI23" s="93"/>
      <c r="BJ23" s="89">
        <f t="shared" si="9"/>
        <v>0</v>
      </c>
      <c r="BK23" s="90" t="b">
        <v>0</v>
      </c>
      <c r="BL23" s="90" t="b">
        <v>0</v>
      </c>
      <c r="BM23" s="90" t="b">
        <v>0</v>
      </c>
      <c r="BN23" s="90" t="b">
        <v>0</v>
      </c>
      <c r="BO23" s="90" t="b">
        <v>0</v>
      </c>
      <c r="BP23" s="90" t="b">
        <v>0</v>
      </c>
      <c r="BQ23" s="96" t="b">
        <v>0</v>
      </c>
      <c r="BR23" s="97">
        <f t="shared" si="10"/>
        <v>0</v>
      </c>
      <c r="BS23" s="98"/>
      <c r="BT23" s="97">
        <f t="shared" si="11"/>
        <v>0</v>
      </c>
      <c r="BU23" s="95" t="b">
        <v>0</v>
      </c>
      <c r="BV23" s="90" t="b">
        <v>0</v>
      </c>
      <c r="BW23" s="90" t="b">
        <v>0</v>
      </c>
      <c r="BX23" s="90" t="b">
        <v>0</v>
      </c>
      <c r="BY23" s="90" t="b">
        <v>0</v>
      </c>
      <c r="BZ23" s="90" t="b">
        <v>0</v>
      </c>
      <c r="CA23" s="90" t="b">
        <v>0</v>
      </c>
      <c r="CB23" s="90" t="b">
        <v>0</v>
      </c>
      <c r="CC23" s="96" t="b">
        <v>0</v>
      </c>
      <c r="CD23" s="97">
        <f t="shared" si="12"/>
        <v>0</v>
      </c>
      <c r="CE23" s="98"/>
      <c r="CF23" s="97">
        <f t="shared" si="13"/>
        <v>0</v>
      </c>
      <c r="CG23" s="95" t="b">
        <v>0</v>
      </c>
      <c r="CH23" s="90" t="b">
        <v>0</v>
      </c>
      <c r="CI23" s="90" t="b">
        <v>0</v>
      </c>
      <c r="CJ23" s="90" t="b">
        <v>0</v>
      </c>
      <c r="CK23" s="90" t="b">
        <v>0</v>
      </c>
      <c r="CL23" s="96" t="b">
        <v>0</v>
      </c>
      <c r="CM23" s="97">
        <f t="shared" si="14"/>
        <v>0</v>
      </c>
      <c r="CN23" s="98"/>
      <c r="CO23" s="97">
        <f t="shared" si="15"/>
        <v>0</v>
      </c>
      <c r="CP23" s="95" t="b">
        <v>0</v>
      </c>
      <c r="CQ23" s="90" t="b">
        <v>0</v>
      </c>
      <c r="CR23" s="90" t="b">
        <v>0</v>
      </c>
      <c r="CS23" s="90" t="b">
        <v>0</v>
      </c>
      <c r="CT23" s="90" t="b">
        <v>0</v>
      </c>
      <c r="CU23" s="90" t="b">
        <v>0</v>
      </c>
      <c r="CV23" s="90" t="b">
        <v>0</v>
      </c>
      <c r="CW23" s="96" t="b">
        <v>0</v>
      </c>
      <c r="CX23" s="97">
        <f t="shared" si="16"/>
        <v>0</v>
      </c>
      <c r="CY23" s="98"/>
      <c r="CZ23" s="97">
        <f t="shared" si="17"/>
        <v>0</v>
      </c>
      <c r="DA23" s="95" t="b">
        <v>0</v>
      </c>
      <c r="DB23" s="90" t="b">
        <v>0</v>
      </c>
      <c r="DC23" s="90" t="b">
        <v>0</v>
      </c>
      <c r="DD23" s="90" t="b">
        <v>0</v>
      </c>
      <c r="DE23" s="90" t="b">
        <v>0</v>
      </c>
      <c r="DF23" s="90" t="b">
        <v>0</v>
      </c>
      <c r="DG23" s="90" t="b">
        <v>0</v>
      </c>
      <c r="DH23" s="90" t="b">
        <v>0</v>
      </c>
      <c r="DI23" s="96" t="b">
        <v>0</v>
      </c>
      <c r="DJ23" s="97">
        <f t="shared" si="18"/>
        <v>0</v>
      </c>
      <c r="DK23" s="98"/>
      <c r="DL23" s="97">
        <f t="shared" si="19"/>
        <v>0</v>
      </c>
    </row>
    <row r="24" spans="1:116" ht="21" customHeight="1" x14ac:dyDescent="0.15">
      <c r="A24" s="101" t="s">
        <v>82</v>
      </c>
      <c r="B24" s="157" t="b">
        <v>0</v>
      </c>
      <c r="C24" s="97" t="b">
        <v>1</v>
      </c>
      <c r="D24" s="95" t="b">
        <v>0</v>
      </c>
      <c r="E24" s="90" t="b">
        <v>1</v>
      </c>
      <c r="F24" s="90" t="b">
        <v>1</v>
      </c>
      <c r="G24" s="90" t="b">
        <v>0</v>
      </c>
      <c r="H24" s="90" t="b">
        <v>0</v>
      </c>
      <c r="I24" s="90" t="b">
        <v>1</v>
      </c>
      <c r="J24" s="90" t="b">
        <v>0</v>
      </c>
      <c r="K24" s="91" t="b">
        <v>1</v>
      </c>
      <c r="L24" s="92">
        <f t="shared" si="0"/>
        <v>4</v>
      </c>
      <c r="M24" s="93"/>
      <c r="N24" s="94">
        <f t="shared" si="1"/>
        <v>4</v>
      </c>
      <c r="O24" s="95" t="b">
        <v>1</v>
      </c>
      <c r="P24" s="90" t="b">
        <v>0</v>
      </c>
      <c r="Q24" s="90" t="b">
        <v>1</v>
      </c>
      <c r="R24" s="90" t="b">
        <v>1</v>
      </c>
      <c r="S24" s="90" t="b">
        <v>0</v>
      </c>
      <c r="T24" s="90" t="b">
        <v>1</v>
      </c>
      <c r="U24" s="90" t="b">
        <v>1</v>
      </c>
      <c r="V24" s="90" t="b">
        <v>0</v>
      </c>
      <c r="W24" s="90" t="b">
        <v>1</v>
      </c>
      <c r="X24" s="91" t="b">
        <v>1</v>
      </c>
      <c r="Y24" s="92">
        <f t="shared" si="2"/>
        <v>7</v>
      </c>
      <c r="Z24" s="93"/>
      <c r="AA24" s="94">
        <f t="shared" si="3"/>
        <v>7</v>
      </c>
      <c r="AB24" s="95" t="b">
        <v>0</v>
      </c>
      <c r="AC24" s="90" t="b">
        <v>1</v>
      </c>
      <c r="AD24" s="90" t="b">
        <v>1</v>
      </c>
      <c r="AE24" s="90" t="b">
        <v>0</v>
      </c>
      <c r="AF24" s="90" t="b">
        <v>1</v>
      </c>
      <c r="AG24" s="90" t="b">
        <v>1</v>
      </c>
      <c r="AH24" s="90" t="b">
        <v>0</v>
      </c>
      <c r="AI24" s="91" t="b">
        <v>0</v>
      </c>
      <c r="AJ24" s="92">
        <f t="shared" si="4"/>
        <v>4</v>
      </c>
      <c r="AK24" s="93"/>
      <c r="AL24" s="94">
        <f t="shared" si="5"/>
        <v>4</v>
      </c>
      <c r="AM24" s="95" t="b">
        <v>1</v>
      </c>
      <c r="AN24" s="90" t="b">
        <v>0</v>
      </c>
      <c r="AO24" s="90" t="b">
        <v>0</v>
      </c>
      <c r="AP24" s="90" t="b">
        <v>0</v>
      </c>
      <c r="AQ24" s="90" t="b">
        <v>0</v>
      </c>
      <c r="AR24" s="90" t="b">
        <v>0</v>
      </c>
      <c r="AS24" s="91" t="b">
        <v>0</v>
      </c>
      <c r="AT24" s="92">
        <f t="shared" si="6"/>
        <v>1</v>
      </c>
      <c r="AU24" s="93"/>
      <c r="AV24" s="94">
        <f t="shared" si="7"/>
        <v>1</v>
      </c>
      <c r="AW24" s="95" t="b">
        <v>0</v>
      </c>
      <c r="AX24" s="90" t="b">
        <v>0</v>
      </c>
      <c r="AY24" s="90" t="b">
        <v>0</v>
      </c>
      <c r="AZ24" s="90" t="b">
        <v>0</v>
      </c>
      <c r="BA24" s="90" t="b">
        <v>0</v>
      </c>
      <c r="BB24" s="90" t="b">
        <v>0</v>
      </c>
      <c r="BC24" s="90" t="b">
        <v>0</v>
      </c>
      <c r="BD24" s="156" t="b">
        <v>0</v>
      </c>
      <c r="BE24" s="90" t="b">
        <v>0</v>
      </c>
      <c r="BF24" s="90" t="b">
        <v>0</v>
      </c>
      <c r="BG24" s="91" t="b">
        <v>0</v>
      </c>
      <c r="BH24" s="92">
        <f t="shared" si="8"/>
        <v>0</v>
      </c>
      <c r="BI24" s="93"/>
      <c r="BJ24" s="94">
        <f t="shared" si="9"/>
        <v>0</v>
      </c>
      <c r="BK24" s="95" t="b">
        <v>0</v>
      </c>
      <c r="BL24" s="90" t="b">
        <v>0</v>
      </c>
      <c r="BM24" s="90" t="b">
        <v>0</v>
      </c>
      <c r="BN24" s="90" t="b">
        <v>0</v>
      </c>
      <c r="BO24" s="90" t="b">
        <v>0</v>
      </c>
      <c r="BP24" s="90" t="b">
        <v>0</v>
      </c>
      <c r="BQ24" s="96" t="b">
        <v>0</v>
      </c>
      <c r="BR24" s="97">
        <f t="shared" si="10"/>
        <v>0</v>
      </c>
      <c r="BS24" s="98"/>
      <c r="BT24" s="97">
        <f t="shared" si="11"/>
        <v>0</v>
      </c>
      <c r="BU24" s="95" t="b">
        <v>0</v>
      </c>
      <c r="BV24" s="90" t="b">
        <v>0</v>
      </c>
      <c r="BW24" s="90" t="b">
        <v>0</v>
      </c>
      <c r="BX24" s="90" t="b">
        <v>0</v>
      </c>
      <c r="BY24" s="90" t="b">
        <v>0</v>
      </c>
      <c r="BZ24" s="90" t="b">
        <v>0</v>
      </c>
      <c r="CA24" s="90" t="b">
        <v>0</v>
      </c>
      <c r="CB24" s="90" t="b">
        <v>0</v>
      </c>
      <c r="CC24" s="96" t="b">
        <v>0</v>
      </c>
      <c r="CD24" s="97">
        <f t="shared" si="12"/>
        <v>0</v>
      </c>
      <c r="CE24" s="98"/>
      <c r="CF24" s="97">
        <f t="shared" si="13"/>
        <v>0</v>
      </c>
      <c r="CG24" s="95" t="b">
        <v>0</v>
      </c>
      <c r="CH24" s="90" t="b">
        <v>0</v>
      </c>
      <c r="CI24" s="90" t="b">
        <v>0</v>
      </c>
      <c r="CJ24" s="90" t="b">
        <v>0</v>
      </c>
      <c r="CK24" s="90" t="b">
        <v>0</v>
      </c>
      <c r="CL24" s="96" t="b">
        <v>0</v>
      </c>
      <c r="CM24" s="97">
        <f t="shared" si="14"/>
        <v>0</v>
      </c>
      <c r="CN24" s="98"/>
      <c r="CO24" s="97">
        <f t="shared" si="15"/>
        <v>0</v>
      </c>
      <c r="CP24" s="95" t="b">
        <v>0</v>
      </c>
      <c r="CQ24" s="90" t="b">
        <v>0</v>
      </c>
      <c r="CR24" s="90" t="b">
        <v>0</v>
      </c>
      <c r="CS24" s="90" t="b">
        <v>0</v>
      </c>
      <c r="CT24" s="90" t="b">
        <v>0</v>
      </c>
      <c r="CU24" s="90" t="b">
        <v>0</v>
      </c>
      <c r="CV24" s="90" t="b">
        <v>0</v>
      </c>
      <c r="CW24" s="96" t="b">
        <v>0</v>
      </c>
      <c r="CX24" s="97">
        <f t="shared" si="16"/>
        <v>0</v>
      </c>
      <c r="CY24" s="98"/>
      <c r="CZ24" s="97">
        <f t="shared" si="17"/>
        <v>0</v>
      </c>
      <c r="DA24" s="95" t="b">
        <v>0</v>
      </c>
      <c r="DB24" s="90" t="b">
        <v>0</v>
      </c>
      <c r="DC24" s="90" t="b">
        <v>0</v>
      </c>
      <c r="DD24" s="90" t="b">
        <v>0</v>
      </c>
      <c r="DE24" s="90" t="b">
        <v>0</v>
      </c>
      <c r="DF24" s="90" t="b">
        <v>0</v>
      </c>
      <c r="DG24" s="90" t="b">
        <v>0</v>
      </c>
      <c r="DH24" s="90" t="b">
        <v>0</v>
      </c>
      <c r="DI24" s="96" t="b">
        <v>0</v>
      </c>
      <c r="DJ24" s="97">
        <f t="shared" si="18"/>
        <v>0</v>
      </c>
      <c r="DK24" s="98"/>
      <c r="DL24" s="97">
        <f t="shared" si="19"/>
        <v>0</v>
      </c>
    </row>
    <row r="25" spans="1:116" ht="21" customHeight="1" x14ac:dyDescent="0.15">
      <c r="A25" s="101" t="s">
        <v>95</v>
      </c>
      <c r="B25" s="157" t="b">
        <v>0</v>
      </c>
      <c r="C25" s="97" t="b">
        <v>1</v>
      </c>
      <c r="D25" s="95" t="b">
        <v>0</v>
      </c>
      <c r="E25" s="90" t="b">
        <v>0</v>
      </c>
      <c r="F25" s="90" t="b">
        <v>0</v>
      </c>
      <c r="G25" s="90" t="b">
        <v>0</v>
      </c>
      <c r="H25" s="90" t="b">
        <v>0</v>
      </c>
      <c r="I25" s="90" t="b">
        <v>0</v>
      </c>
      <c r="J25" s="90" t="b">
        <v>0</v>
      </c>
      <c r="K25" s="91" t="b">
        <v>0</v>
      </c>
      <c r="L25" s="92">
        <f t="shared" si="0"/>
        <v>0</v>
      </c>
      <c r="M25" s="93"/>
      <c r="N25" s="94">
        <f t="shared" si="1"/>
        <v>0</v>
      </c>
      <c r="O25" s="95" t="b">
        <v>0</v>
      </c>
      <c r="P25" s="90" t="b">
        <v>0</v>
      </c>
      <c r="Q25" s="90" t="b">
        <v>0</v>
      </c>
      <c r="R25" s="90" t="b">
        <v>1</v>
      </c>
      <c r="S25" s="90" t="b">
        <v>0</v>
      </c>
      <c r="T25" s="90" t="b">
        <v>0</v>
      </c>
      <c r="U25" s="90" t="b">
        <v>1</v>
      </c>
      <c r="V25" s="90" t="b">
        <v>0</v>
      </c>
      <c r="W25" s="90" t="b">
        <v>0</v>
      </c>
      <c r="X25" s="91" t="b">
        <v>1</v>
      </c>
      <c r="Y25" s="92">
        <f t="shared" si="2"/>
        <v>3</v>
      </c>
      <c r="Z25" s="93"/>
      <c r="AA25" s="94">
        <f t="shared" si="3"/>
        <v>3</v>
      </c>
      <c r="AB25" s="95" t="b">
        <v>0</v>
      </c>
      <c r="AC25" s="90" t="b">
        <v>0</v>
      </c>
      <c r="AD25" s="90" t="b">
        <v>0</v>
      </c>
      <c r="AE25" s="90" t="b">
        <v>0</v>
      </c>
      <c r="AF25" s="90" t="b">
        <v>0</v>
      </c>
      <c r="AG25" s="90" t="b">
        <v>1</v>
      </c>
      <c r="AH25" s="90" t="b">
        <v>1</v>
      </c>
      <c r="AI25" s="91" t="b">
        <v>0</v>
      </c>
      <c r="AJ25" s="92">
        <f t="shared" si="4"/>
        <v>2</v>
      </c>
      <c r="AK25" s="93"/>
      <c r="AL25" s="94">
        <f t="shared" si="5"/>
        <v>2</v>
      </c>
      <c r="AM25" s="95" t="b">
        <v>0</v>
      </c>
      <c r="AN25" s="90" t="b">
        <v>1</v>
      </c>
      <c r="AO25" s="90" t="b">
        <v>0</v>
      </c>
      <c r="AP25" s="90" t="b">
        <v>0</v>
      </c>
      <c r="AQ25" s="90" t="b">
        <v>0</v>
      </c>
      <c r="AR25" s="90" t="b">
        <v>0</v>
      </c>
      <c r="AS25" s="91" t="b">
        <v>0</v>
      </c>
      <c r="AT25" s="92">
        <f t="shared" si="6"/>
        <v>1</v>
      </c>
      <c r="AU25" s="93"/>
      <c r="AV25" s="94">
        <f t="shared" si="7"/>
        <v>1</v>
      </c>
      <c r="AW25" s="95" t="b">
        <v>0</v>
      </c>
      <c r="AX25" s="90" t="b">
        <v>0</v>
      </c>
      <c r="AY25" s="90" t="b">
        <v>0</v>
      </c>
      <c r="AZ25" s="90" t="b">
        <v>0</v>
      </c>
      <c r="BA25" s="90" t="b">
        <v>0</v>
      </c>
      <c r="BB25" s="90" t="b">
        <v>0</v>
      </c>
      <c r="BC25" s="90" t="b">
        <v>0</v>
      </c>
      <c r="BD25" s="158" t="b">
        <v>0</v>
      </c>
      <c r="BE25" s="90" t="b">
        <v>0</v>
      </c>
      <c r="BF25" s="90" t="b">
        <v>0</v>
      </c>
      <c r="BG25" s="91" t="b">
        <v>0</v>
      </c>
      <c r="BH25" s="92">
        <f t="shared" si="8"/>
        <v>0</v>
      </c>
      <c r="BI25" s="93"/>
      <c r="BJ25" s="94">
        <f t="shared" si="9"/>
        <v>0</v>
      </c>
      <c r="BK25" s="95" t="b">
        <v>0</v>
      </c>
      <c r="BL25" s="90" t="b">
        <v>0</v>
      </c>
      <c r="BM25" s="90" t="b">
        <v>0</v>
      </c>
      <c r="BN25" s="90" t="b">
        <v>0</v>
      </c>
      <c r="BO25" s="90" t="b">
        <v>0</v>
      </c>
      <c r="BP25" s="90" t="b">
        <v>0</v>
      </c>
      <c r="BQ25" s="96" t="b">
        <v>0</v>
      </c>
      <c r="BR25" s="97">
        <f t="shared" si="10"/>
        <v>0</v>
      </c>
      <c r="BS25" s="98"/>
      <c r="BT25" s="97">
        <f t="shared" si="11"/>
        <v>0</v>
      </c>
      <c r="BU25" s="95" t="b">
        <v>0</v>
      </c>
      <c r="BV25" s="90" t="b">
        <v>0</v>
      </c>
      <c r="BW25" s="90" t="b">
        <v>0</v>
      </c>
      <c r="BX25" s="90" t="b">
        <v>0</v>
      </c>
      <c r="BY25" s="90" t="b">
        <v>0</v>
      </c>
      <c r="BZ25" s="90" t="b">
        <v>0</v>
      </c>
      <c r="CA25" s="90" t="b">
        <v>0</v>
      </c>
      <c r="CB25" s="90" t="b">
        <v>0</v>
      </c>
      <c r="CC25" s="96" t="b">
        <v>0</v>
      </c>
      <c r="CD25" s="97">
        <f t="shared" si="12"/>
        <v>0</v>
      </c>
      <c r="CE25" s="98"/>
      <c r="CF25" s="97">
        <f t="shared" si="13"/>
        <v>0</v>
      </c>
      <c r="CG25" s="95" t="b">
        <v>0</v>
      </c>
      <c r="CH25" s="90" t="b">
        <v>0</v>
      </c>
      <c r="CI25" s="90" t="b">
        <v>0</v>
      </c>
      <c r="CJ25" s="90" t="b">
        <v>0</v>
      </c>
      <c r="CK25" s="90" t="b">
        <v>0</v>
      </c>
      <c r="CL25" s="96" t="b">
        <v>0</v>
      </c>
      <c r="CM25" s="97">
        <f t="shared" si="14"/>
        <v>0</v>
      </c>
      <c r="CN25" s="98"/>
      <c r="CO25" s="97">
        <f t="shared" si="15"/>
        <v>0</v>
      </c>
      <c r="CP25" s="95" t="b">
        <v>0</v>
      </c>
      <c r="CQ25" s="90" t="b">
        <v>0</v>
      </c>
      <c r="CR25" s="90" t="b">
        <v>0</v>
      </c>
      <c r="CS25" s="90" t="b">
        <v>0</v>
      </c>
      <c r="CT25" s="90" t="b">
        <v>0</v>
      </c>
      <c r="CU25" s="90" t="b">
        <v>0</v>
      </c>
      <c r="CV25" s="90" t="b">
        <v>0</v>
      </c>
      <c r="CW25" s="96" t="b">
        <v>0</v>
      </c>
      <c r="CX25" s="97">
        <f t="shared" si="16"/>
        <v>0</v>
      </c>
      <c r="CY25" s="98"/>
      <c r="CZ25" s="97">
        <f t="shared" si="17"/>
        <v>0</v>
      </c>
      <c r="DA25" s="95" t="b">
        <v>0</v>
      </c>
      <c r="DB25" s="90" t="b">
        <v>0</v>
      </c>
      <c r="DC25" s="90" t="b">
        <v>0</v>
      </c>
      <c r="DD25" s="90" t="b">
        <v>0</v>
      </c>
      <c r="DE25" s="90" t="b">
        <v>0</v>
      </c>
      <c r="DF25" s="90" t="b">
        <v>0</v>
      </c>
      <c r="DG25" s="90" t="b">
        <v>0</v>
      </c>
      <c r="DH25" s="90" t="b">
        <v>0</v>
      </c>
      <c r="DI25" s="96" t="b">
        <v>0</v>
      </c>
      <c r="DJ25" s="97">
        <f t="shared" si="18"/>
        <v>0</v>
      </c>
      <c r="DK25" s="98"/>
      <c r="DL25" s="97">
        <f t="shared" si="19"/>
        <v>0</v>
      </c>
    </row>
    <row r="26" spans="1:116" ht="21" customHeight="1" x14ac:dyDescent="0.15">
      <c r="A26" s="87" t="s">
        <v>74</v>
      </c>
      <c r="B26" s="157" t="b">
        <v>0</v>
      </c>
      <c r="C26" s="97" t="b">
        <v>1</v>
      </c>
      <c r="D26" s="95" t="b">
        <v>0</v>
      </c>
      <c r="E26" s="90" t="b">
        <v>0</v>
      </c>
      <c r="F26" s="90" t="b">
        <v>0</v>
      </c>
      <c r="G26" s="90" t="b">
        <v>0</v>
      </c>
      <c r="H26" s="90" t="b">
        <v>0</v>
      </c>
      <c r="I26" s="90" t="b">
        <v>1</v>
      </c>
      <c r="J26" s="90" t="b">
        <v>1</v>
      </c>
      <c r="K26" s="91" t="b">
        <v>0</v>
      </c>
      <c r="L26" s="92">
        <f t="shared" si="0"/>
        <v>2</v>
      </c>
      <c r="M26" s="93"/>
      <c r="N26" s="94">
        <f t="shared" si="1"/>
        <v>2</v>
      </c>
      <c r="O26" s="95" t="b">
        <v>1</v>
      </c>
      <c r="P26" s="90" t="b">
        <v>1</v>
      </c>
      <c r="Q26" s="90" t="b">
        <v>0</v>
      </c>
      <c r="R26" s="90" t="b">
        <v>1</v>
      </c>
      <c r="S26" s="90" t="b">
        <v>1</v>
      </c>
      <c r="T26" s="90" t="b">
        <v>0</v>
      </c>
      <c r="U26" s="90" t="b">
        <v>1</v>
      </c>
      <c r="V26" s="90" t="b">
        <v>1</v>
      </c>
      <c r="W26" s="90" t="b">
        <v>0</v>
      </c>
      <c r="X26" s="91" t="b">
        <v>1</v>
      </c>
      <c r="Y26" s="92">
        <f t="shared" si="2"/>
        <v>7</v>
      </c>
      <c r="Z26" s="93"/>
      <c r="AA26" s="94">
        <f t="shared" si="3"/>
        <v>7</v>
      </c>
      <c r="AB26" s="95" t="b">
        <v>1</v>
      </c>
      <c r="AC26" s="90" t="b">
        <v>0</v>
      </c>
      <c r="AD26" s="90" t="b">
        <v>1</v>
      </c>
      <c r="AE26" s="90" t="b">
        <v>1</v>
      </c>
      <c r="AF26" s="90" t="b">
        <v>0</v>
      </c>
      <c r="AG26" s="90" t="b">
        <v>1</v>
      </c>
      <c r="AH26" s="90" t="b">
        <v>1</v>
      </c>
      <c r="AI26" s="91" t="b">
        <v>1</v>
      </c>
      <c r="AJ26" s="92">
        <f t="shared" si="4"/>
        <v>6</v>
      </c>
      <c r="AK26" s="93"/>
      <c r="AL26" s="94">
        <f t="shared" si="5"/>
        <v>6</v>
      </c>
      <c r="AM26" s="95" t="b">
        <v>0</v>
      </c>
      <c r="AN26" s="90" t="b">
        <v>1</v>
      </c>
      <c r="AO26" s="90" t="b">
        <v>0</v>
      </c>
      <c r="AP26" s="90" t="b">
        <v>0</v>
      </c>
      <c r="AQ26" s="90" t="b">
        <v>0</v>
      </c>
      <c r="AR26" s="90" t="b">
        <v>0</v>
      </c>
      <c r="AS26" s="91" t="b">
        <v>0</v>
      </c>
      <c r="AT26" s="92">
        <f t="shared" si="6"/>
        <v>1</v>
      </c>
      <c r="AU26" s="93"/>
      <c r="AV26" s="94">
        <f t="shared" si="7"/>
        <v>1</v>
      </c>
      <c r="AW26" s="95" t="b">
        <v>0</v>
      </c>
      <c r="AX26" s="90" t="b">
        <v>0</v>
      </c>
      <c r="AY26" s="90" t="b">
        <v>0</v>
      </c>
      <c r="AZ26" s="90" t="b">
        <v>0</v>
      </c>
      <c r="BA26" s="90" t="b">
        <v>0</v>
      </c>
      <c r="BB26" s="90" t="b">
        <v>0</v>
      </c>
      <c r="BC26" s="90" t="b">
        <v>0</v>
      </c>
      <c r="BD26" s="156" t="b">
        <v>0</v>
      </c>
      <c r="BE26" s="90" t="b">
        <v>0</v>
      </c>
      <c r="BF26" s="90" t="b">
        <v>0</v>
      </c>
      <c r="BG26" s="91" t="b">
        <v>0</v>
      </c>
      <c r="BH26" s="92">
        <f t="shared" si="8"/>
        <v>0</v>
      </c>
      <c r="BI26" s="93"/>
      <c r="BJ26" s="89">
        <f t="shared" si="9"/>
        <v>0</v>
      </c>
      <c r="BK26" s="90" t="b">
        <v>0</v>
      </c>
      <c r="BL26" s="90" t="b">
        <v>0</v>
      </c>
      <c r="BM26" s="90" t="b">
        <v>0</v>
      </c>
      <c r="BN26" s="90" t="b">
        <v>0</v>
      </c>
      <c r="BO26" s="90" t="b">
        <v>0</v>
      </c>
      <c r="BP26" s="90" t="b">
        <v>0</v>
      </c>
      <c r="BQ26" s="96" t="b">
        <v>0</v>
      </c>
      <c r="BR26" s="97">
        <f t="shared" si="10"/>
        <v>0</v>
      </c>
      <c r="BS26" s="98"/>
      <c r="BT26" s="97">
        <f t="shared" si="11"/>
        <v>0</v>
      </c>
      <c r="BU26" s="95" t="b">
        <v>0</v>
      </c>
      <c r="BV26" s="90" t="b">
        <v>0</v>
      </c>
      <c r="BW26" s="90" t="b">
        <v>0</v>
      </c>
      <c r="BX26" s="90" t="b">
        <v>0</v>
      </c>
      <c r="BY26" s="90" t="b">
        <v>0</v>
      </c>
      <c r="BZ26" s="90" t="b">
        <v>0</v>
      </c>
      <c r="CA26" s="90" t="b">
        <v>0</v>
      </c>
      <c r="CB26" s="90" t="b">
        <v>0</v>
      </c>
      <c r="CC26" s="96" t="b">
        <v>0</v>
      </c>
      <c r="CD26" s="97">
        <f t="shared" si="12"/>
        <v>0</v>
      </c>
      <c r="CE26" s="98"/>
      <c r="CF26" s="97">
        <f t="shared" si="13"/>
        <v>0</v>
      </c>
      <c r="CG26" s="95" t="b">
        <v>0</v>
      </c>
      <c r="CH26" s="90" t="b">
        <v>0</v>
      </c>
      <c r="CI26" s="90" t="b">
        <v>0</v>
      </c>
      <c r="CJ26" s="90" t="b">
        <v>0</v>
      </c>
      <c r="CK26" s="90" t="b">
        <v>0</v>
      </c>
      <c r="CL26" s="96" t="b">
        <v>0</v>
      </c>
      <c r="CM26" s="97">
        <f t="shared" si="14"/>
        <v>0</v>
      </c>
      <c r="CN26" s="98"/>
      <c r="CO26" s="97">
        <f t="shared" si="15"/>
        <v>0</v>
      </c>
      <c r="CP26" s="95" t="b">
        <v>0</v>
      </c>
      <c r="CQ26" s="90" t="b">
        <v>0</v>
      </c>
      <c r="CR26" s="90" t="b">
        <v>0</v>
      </c>
      <c r="CS26" s="90" t="b">
        <v>0</v>
      </c>
      <c r="CT26" s="90" t="b">
        <v>0</v>
      </c>
      <c r="CU26" s="90" t="b">
        <v>0</v>
      </c>
      <c r="CV26" s="90" t="b">
        <v>0</v>
      </c>
      <c r="CW26" s="96" t="b">
        <v>0</v>
      </c>
      <c r="CX26" s="97">
        <f t="shared" si="16"/>
        <v>0</v>
      </c>
      <c r="CY26" s="98"/>
      <c r="CZ26" s="97">
        <f t="shared" si="17"/>
        <v>0</v>
      </c>
      <c r="DA26" s="95" t="b">
        <v>0</v>
      </c>
      <c r="DB26" s="90" t="b">
        <v>0</v>
      </c>
      <c r="DC26" s="90" t="b">
        <v>0</v>
      </c>
      <c r="DD26" s="90" t="b">
        <v>0</v>
      </c>
      <c r="DE26" s="90" t="b">
        <v>0</v>
      </c>
      <c r="DF26" s="90" t="b">
        <v>0</v>
      </c>
      <c r="DG26" s="90" t="b">
        <v>0</v>
      </c>
      <c r="DH26" s="90" t="b">
        <v>0</v>
      </c>
      <c r="DI26" s="96" t="b">
        <v>0</v>
      </c>
      <c r="DJ26" s="97">
        <f t="shared" si="18"/>
        <v>0</v>
      </c>
      <c r="DK26" s="98"/>
      <c r="DL26" s="97">
        <f t="shared" si="19"/>
        <v>0</v>
      </c>
    </row>
    <row r="27" spans="1:116" ht="21" customHeight="1" x14ac:dyDescent="0.15">
      <c r="A27" s="87" t="s">
        <v>65</v>
      </c>
      <c r="B27" s="157" t="b">
        <v>0</v>
      </c>
      <c r="C27" s="97" t="b">
        <v>1</v>
      </c>
      <c r="D27" s="95" t="b">
        <v>1</v>
      </c>
      <c r="E27" s="90" t="b">
        <v>0</v>
      </c>
      <c r="F27" s="90" t="b">
        <v>1</v>
      </c>
      <c r="G27" s="90" t="b">
        <v>0</v>
      </c>
      <c r="H27" s="90" t="b">
        <v>1</v>
      </c>
      <c r="I27" s="90" t="b">
        <v>1</v>
      </c>
      <c r="J27" s="90" t="b">
        <v>1</v>
      </c>
      <c r="K27" s="91" t="b">
        <v>0</v>
      </c>
      <c r="L27" s="92">
        <f t="shared" si="0"/>
        <v>5</v>
      </c>
      <c r="M27" s="93"/>
      <c r="N27" s="94">
        <f t="shared" si="1"/>
        <v>5</v>
      </c>
      <c r="O27" s="95" t="b">
        <v>1</v>
      </c>
      <c r="P27" s="90" t="b">
        <v>0</v>
      </c>
      <c r="Q27" s="90" t="b">
        <v>1</v>
      </c>
      <c r="R27" s="90" t="b">
        <v>1</v>
      </c>
      <c r="S27" s="90" t="b">
        <v>1</v>
      </c>
      <c r="T27" s="90" t="b">
        <v>0</v>
      </c>
      <c r="U27" s="90" t="b">
        <v>1</v>
      </c>
      <c r="V27" s="90" t="b">
        <v>0</v>
      </c>
      <c r="W27" s="90" t="b">
        <v>1</v>
      </c>
      <c r="X27" s="91" t="b">
        <v>1</v>
      </c>
      <c r="Y27" s="92">
        <f t="shared" si="2"/>
        <v>7</v>
      </c>
      <c r="Z27" s="93"/>
      <c r="AA27" s="94">
        <f t="shared" si="3"/>
        <v>7</v>
      </c>
      <c r="AB27" s="95" t="b">
        <v>0</v>
      </c>
      <c r="AC27" s="90" t="b">
        <v>1</v>
      </c>
      <c r="AD27" s="90" t="b">
        <v>1</v>
      </c>
      <c r="AE27" s="90" t="b">
        <v>0</v>
      </c>
      <c r="AF27" s="90" t="b">
        <v>1</v>
      </c>
      <c r="AG27" s="90" t="b">
        <v>1</v>
      </c>
      <c r="AH27" s="90" t="b">
        <v>1</v>
      </c>
      <c r="AI27" s="91" t="b">
        <v>0</v>
      </c>
      <c r="AJ27" s="92">
        <f t="shared" si="4"/>
        <v>5</v>
      </c>
      <c r="AK27" s="93"/>
      <c r="AL27" s="94">
        <f t="shared" si="5"/>
        <v>5</v>
      </c>
      <c r="AM27" s="95" t="b">
        <v>0</v>
      </c>
      <c r="AN27" s="90" t="b">
        <v>1</v>
      </c>
      <c r="AO27" s="90" t="b">
        <v>0</v>
      </c>
      <c r="AP27" s="90" t="b">
        <v>0</v>
      </c>
      <c r="AQ27" s="90" t="b">
        <v>0</v>
      </c>
      <c r="AR27" s="90" t="b">
        <v>0</v>
      </c>
      <c r="AS27" s="91" t="b">
        <v>0</v>
      </c>
      <c r="AT27" s="92">
        <f t="shared" si="6"/>
        <v>1</v>
      </c>
      <c r="AU27" s="93"/>
      <c r="AV27" s="94">
        <f t="shared" si="7"/>
        <v>1</v>
      </c>
      <c r="AW27" s="95" t="b">
        <v>0</v>
      </c>
      <c r="AX27" s="90" t="b">
        <v>0</v>
      </c>
      <c r="AY27" s="90" t="b">
        <v>0</v>
      </c>
      <c r="AZ27" s="90" t="b">
        <v>0</v>
      </c>
      <c r="BA27" s="90" t="b">
        <v>0</v>
      </c>
      <c r="BB27" s="90" t="b">
        <v>0</v>
      </c>
      <c r="BC27" s="90" t="b">
        <v>0</v>
      </c>
      <c r="BD27" s="158" t="b">
        <v>0</v>
      </c>
      <c r="BE27" s="90" t="b">
        <v>0</v>
      </c>
      <c r="BF27" s="90" t="b">
        <v>0</v>
      </c>
      <c r="BG27" s="91" t="b">
        <v>0</v>
      </c>
      <c r="BH27" s="92">
        <f t="shared" si="8"/>
        <v>0</v>
      </c>
      <c r="BI27" s="93"/>
      <c r="BJ27" s="94">
        <f t="shared" si="9"/>
        <v>0</v>
      </c>
      <c r="BK27" s="95" t="b">
        <v>0</v>
      </c>
      <c r="BL27" s="90" t="b">
        <v>0</v>
      </c>
      <c r="BM27" s="90" t="b">
        <v>0</v>
      </c>
      <c r="BN27" s="90" t="b">
        <v>0</v>
      </c>
      <c r="BO27" s="90" t="b">
        <v>0</v>
      </c>
      <c r="BP27" s="90" t="b">
        <v>0</v>
      </c>
      <c r="BQ27" s="96" t="b">
        <v>0</v>
      </c>
      <c r="BR27" s="97">
        <f t="shared" si="10"/>
        <v>0</v>
      </c>
      <c r="BS27" s="98"/>
      <c r="BT27" s="97">
        <f t="shared" si="11"/>
        <v>0</v>
      </c>
      <c r="BU27" s="95" t="b">
        <v>0</v>
      </c>
      <c r="BV27" s="90" t="b">
        <v>0</v>
      </c>
      <c r="BW27" s="90" t="b">
        <v>0</v>
      </c>
      <c r="BX27" s="90" t="b">
        <v>0</v>
      </c>
      <c r="BY27" s="90" t="b">
        <v>0</v>
      </c>
      <c r="BZ27" s="90" t="b">
        <v>0</v>
      </c>
      <c r="CA27" s="90" t="b">
        <v>0</v>
      </c>
      <c r="CB27" s="90" t="b">
        <v>0</v>
      </c>
      <c r="CC27" s="96" t="b">
        <v>0</v>
      </c>
      <c r="CD27" s="97">
        <f t="shared" si="12"/>
        <v>0</v>
      </c>
      <c r="CE27" s="98"/>
      <c r="CF27" s="97">
        <f t="shared" si="13"/>
        <v>0</v>
      </c>
      <c r="CG27" s="95" t="b">
        <v>0</v>
      </c>
      <c r="CH27" s="90" t="b">
        <v>0</v>
      </c>
      <c r="CI27" s="90" t="b">
        <v>0</v>
      </c>
      <c r="CJ27" s="90" t="b">
        <v>0</v>
      </c>
      <c r="CK27" s="90" t="b">
        <v>0</v>
      </c>
      <c r="CL27" s="96" t="b">
        <v>0</v>
      </c>
      <c r="CM27" s="97">
        <f t="shared" si="14"/>
        <v>0</v>
      </c>
      <c r="CN27" s="98"/>
      <c r="CO27" s="97">
        <f t="shared" si="15"/>
        <v>0</v>
      </c>
      <c r="CP27" s="95" t="b">
        <v>0</v>
      </c>
      <c r="CQ27" s="90" t="b">
        <v>0</v>
      </c>
      <c r="CR27" s="90" t="b">
        <v>0</v>
      </c>
      <c r="CS27" s="90" t="b">
        <v>0</v>
      </c>
      <c r="CT27" s="90" t="b">
        <v>0</v>
      </c>
      <c r="CU27" s="90" t="b">
        <v>0</v>
      </c>
      <c r="CV27" s="90" t="b">
        <v>0</v>
      </c>
      <c r="CW27" s="96" t="b">
        <v>0</v>
      </c>
      <c r="CX27" s="97">
        <f t="shared" si="16"/>
        <v>0</v>
      </c>
      <c r="CY27" s="98"/>
      <c r="CZ27" s="97">
        <f t="shared" si="17"/>
        <v>0</v>
      </c>
      <c r="DA27" s="95" t="b">
        <v>0</v>
      </c>
      <c r="DB27" s="90" t="b">
        <v>0</v>
      </c>
      <c r="DC27" s="90" t="b">
        <v>0</v>
      </c>
      <c r="DD27" s="90" t="b">
        <v>0</v>
      </c>
      <c r="DE27" s="90" t="b">
        <v>0</v>
      </c>
      <c r="DF27" s="90" t="b">
        <v>0</v>
      </c>
      <c r="DG27" s="90" t="b">
        <v>0</v>
      </c>
      <c r="DH27" s="90" t="b">
        <v>0</v>
      </c>
      <c r="DI27" s="96" t="b">
        <v>0</v>
      </c>
      <c r="DJ27" s="97">
        <f t="shared" si="18"/>
        <v>0</v>
      </c>
      <c r="DK27" s="98"/>
      <c r="DL27" s="97">
        <f t="shared" si="19"/>
        <v>0</v>
      </c>
    </row>
    <row r="28" spans="1:116" ht="21" customHeight="1" x14ac:dyDescent="0.15">
      <c r="A28" s="87" t="s">
        <v>89</v>
      </c>
      <c r="B28" s="157" t="b">
        <v>0</v>
      </c>
      <c r="C28" s="97" t="b">
        <v>1</v>
      </c>
      <c r="D28" s="95" t="b">
        <v>1</v>
      </c>
      <c r="E28" s="90" t="b">
        <v>0</v>
      </c>
      <c r="F28" s="90" t="b">
        <v>1</v>
      </c>
      <c r="G28" s="90" t="b">
        <v>1</v>
      </c>
      <c r="H28" s="90" t="b">
        <v>0</v>
      </c>
      <c r="I28" s="90" t="b">
        <v>1</v>
      </c>
      <c r="J28" s="90" t="b">
        <v>1</v>
      </c>
      <c r="K28" s="91" t="b">
        <v>0</v>
      </c>
      <c r="L28" s="92">
        <f t="shared" si="0"/>
        <v>5</v>
      </c>
      <c r="M28" s="93"/>
      <c r="N28" s="94">
        <f t="shared" si="1"/>
        <v>5</v>
      </c>
      <c r="O28" s="95" t="b">
        <v>1</v>
      </c>
      <c r="P28" s="90" t="b">
        <v>1</v>
      </c>
      <c r="Q28" s="90" t="b">
        <v>0</v>
      </c>
      <c r="R28" s="90" t="b">
        <v>0</v>
      </c>
      <c r="S28" s="90" t="b">
        <v>1</v>
      </c>
      <c r="T28" s="90" t="b">
        <v>0</v>
      </c>
      <c r="U28" s="90" t="b">
        <v>1</v>
      </c>
      <c r="V28" s="90" t="b">
        <v>0</v>
      </c>
      <c r="W28" s="90" t="b">
        <v>0</v>
      </c>
      <c r="X28" s="91" t="b">
        <v>0</v>
      </c>
      <c r="Y28" s="92">
        <f t="shared" si="2"/>
        <v>4</v>
      </c>
      <c r="Z28" s="93"/>
      <c r="AA28" s="94">
        <f t="shared" si="3"/>
        <v>4</v>
      </c>
      <c r="AB28" s="95" t="b">
        <v>1</v>
      </c>
      <c r="AC28" s="90" t="b">
        <v>0</v>
      </c>
      <c r="AD28" s="90" t="b">
        <v>1</v>
      </c>
      <c r="AE28" s="90" t="b">
        <v>1</v>
      </c>
      <c r="AF28" s="90" t="b">
        <v>0</v>
      </c>
      <c r="AG28" s="90" t="b">
        <v>1</v>
      </c>
      <c r="AH28" s="90" t="b">
        <v>0</v>
      </c>
      <c r="AI28" s="91" t="b">
        <v>0</v>
      </c>
      <c r="AJ28" s="92">
        <f t="shared" si="4"/>
        <v>4</v>
      </c>
      <c r="AK28" s="93"/>
      <c r="AL28" s="94">
        <f t="shared" si="5"/>
        <v>4</v>
      </c>
      <c r="AM28" s="95" t="b">
        <v>0</v>
      </c>
      <c r="AN28" s="90" t="b">
        <v>0</v>
      </c>
      <c r="AO28" s="90" t="b">
        <v>0</v>
      </c>
      <c r="AP28" s="90" t="b">
        <v>0</v>
      </c>
      <c r="AQ28" s="90" t="b">
        <v>0</v>
      </c>
      <c r="AR28" s="90" t="b">
        <v>0</v>
      </c>
      <c r="AS28" s="91" t="b">
        <v>0</v>
      </c>
      <c r="AT28" s="92">
        <f t="shared" si="6"/>
        <v>0</v>
      </c>
      <c r="AU28" s="93"/>
      <c r="AV28" s="94">
        <f t="shared" si="7"/>
        <v>0</v>
      </c>
      <c r="AW28" s="95" t="b">
        <v>0</v>
      </c>
      <c r="AX28" s="90" t="b">
        <v>0</v>
      </c>
      <c r="AY28" s="90" t="b">
        <v>0</v>
      </c>
      <c r="AZ28" s="90" t="b">
        <v>0</v>
      </c>
      <c r="BA28" s="90" t="b">
        <v>0</v>
      </c>
      <c r="BB28" s="90" t="b">
        <v>0</v>
      </c>
      <c r="BC28" s="90" t="b">
        <v>0</v>
      </c>
      <c r="BD28" s="156" t="b">
        <v>0</v>
      </c>
      <c r="BE28" s="90" t="b">
        <v>0</v>
      </c>
      <c r="BF28" s="90" t="b">
        <v>0</v>
      </c>
      <c r="BG28" s="91" t="b">
        <v>0</v>
      </c>
      <c r="BH28" s="92">
        <f t="shared" si="8"/>
        <v>0</v>
      </c>
      <c r="BI28" s="93"/>
      <c r="BJ28" s="94">
        <f t="shared" si="9"/>
        <v>0</v>
      </c>
      <c r="BK28" s="95" t="b">
        <v>0</v>
      </c>
      <c r="BL28" s="90" t="b">
        <v>0</v>
      </c>
      <c r="BM28" s="90" t="b">
        <v>0</v>
      </c>
      <c r="BN28" s="90" t="b">
        <v>0</v>
      </c>
      <c r="BO28" s="90" t="b">
        <v>0</v>
      </c>
      <c r="BP28" s="90" t="b">
        <v>0</v>
      </c>
      <c r="BQ28" s="96" t="b">
        <v>0</v>
      </c>
      <c r="BR28" s="97">
        <f t="shared" si="10"/>
        <v>0</v>
      </c>
      <c r="BS28" s="98"/>
      <c r="BT28" s="97">
        <f t="shared" si="11"/>
        <v>0</v>
      </c>
      <c r="BU28" s="95" t="b">
        <v>0</v>
      </c>
      <c r="BV28" s="90" t="b">
        <v>0</v>
      </c>
      <c r="BW28" s="90" t="b">
        <v>0</v>
      </c>
      <c r="BX28" s="90" t="b">
        <v>0</v>
      </c>
      <c r="BY28" s="90" t="b">
        <v>0</v>
      </c>
      <c r="BZ28" s="90" t="b">
        <v>0</v>
      </c>
      <c r="CA28" s="90" t="b">
        <v>0</v>
      </c>
      <c r="CB28" s="90" t="b">
        <v>0</v>
      </c>
      <c r="CC28" s="96" t="b">
        <v>0</v>
      </c>
      <c r="CD28" s="97">
        <f t="shared" si="12"/>
        <v>0</v>
      </c>
      <c r="CE28" s="98"/>
      <c r="CF28" s="97">
        <f t="shared" si="13"/>
        <v>0</v>
      </c>
      <c r="CG28" s="95" t="b">
        <v>0</v>
      </c>
      <c r="CH28" s="90" t="b">
        <v>0</v>
      </c>
      <c r="CI28" s="90" t="b">
        <v>0</v>
      </c>
      <c r="CJ28" s="90" t="b">
        <v>0</v>
      </c>
      <c r="CK28" s="90" t="b">
        <v>0</v>
      </c>
      <c r="CL28" s="96" t="b">
        <v>0</v>
      </c>
      <c r="CM28" s="97">
        <f t="shared" si="14"/>
        <v>0</v>
      </c>
      <c r="CN28" s="98"/>
      <c r="CO28" s="97">
        <f t="shared" si="15"/>
        <v>0</v>
      </c>
      <c r="CP28" s="95" t="b">
        <v>0</v>
      </c>
      <c r="CQ28" s="90" t="b">
        <v>0</v>
      </c>
      <c r="CR28" s="90" t="b">
        <v>0</v>
      </c>
      <c r="CS28" s="90" t="b">
        <v>0</v>
      </c>
      <c r="CT28" s="90" t="b">
        <v>0</v>
      </c>
      <c r="CU28" s="90" t="b">
        <v>0</v>
      </c>
      <c r="CV28" s="90" t="b">
        <v>0</v>
      </c>
      <c r="CW28" s="96" t="b">
        <v>0</v>
      </c>
      <c r="CX28" s="97">
        <f t="shared" si="16"/>
        <v>0</v>
      </c>
      <c r="CY28" s="98"/>
      <c r="CZ28" s="97">
        <f t="shared" si="17"/>
        <v>0</v>
      </c>
      <c r="DA28" s="95" t="b">
        <v>0</v>
      </c>
      <c r="DB28" s="90" t="b">
        <v>0</v>
      </c>
      <c r="DC28" s="90" t="b">
        <v>0</v>
      </c>
      <c r="DD28" s="90" t="b">
        <v>0</v>
      </c>
      <c r="DE28" s="90" t="b">
        <v>0</v>
      </c>
      <c r="DF28" s="90" t="b">
        <v>0</v>
      </c>
      <c r="DG28" s="90" t="b">
        <v>0</v>
      </c>
      <c r="DH28" s="90" t="b">
        <v>0</v>
      </c>
      <c r="DI28" s="96" t="b">
        <v>0</v>
      </c>
      <c r="DJ28" s="97">
        <f t="shared" si="18"/>
        <v>0</v>
      </c>
      <c r="DK28" s="98"/>
      <c r="DL28" s="97">
        <f t="shared" si="19"/>
        <v>0</v>
      </c>
    </row>
    <row r="29" spans="1:116" ht="21" customHeight="1" x14ac:dyDescent="0.15">
      <c r="A29" s="101" t="s">
        <v>83</v>
      </c>
      <c r="B29" s="157" t="b">
        <v>0</v>
      </c>
      <c r="C29" s="97" t="b">
        <v>1</v>
      </c>
      <c r="D29" s="95" t="b">
        <v>0</v>
      </c>
      <c r="E29" s="90" t="b">
        <v>1</v>
      </c>
      <c r="F29" s="90" t="b">
        <v>1</v>
      </c>
      <c r="G29" s="90" t="b">
        <v>0</v>
      </c>
      <c r="H29" s="90" t="b">
        <v>1</v>
      </c>
      <c r="I29" s="90" t="b">
        <v>1</v>
      </c>
      <c r="J29" s="90" t="b">
        <v>0</v>
      </c>
      <c r="K29" s="91" t="b">
        <v>1</v>
      </c>
      <c r="L29" s="92">
        <f t="shared" si="0"/>
        <v>5</v>
      </c>
      <c r="M29" s="93"/>
      <c r="N29" s="94">
        <f t="shared" si="1"/>
        <v>5</v>
      </c>
      <c r="O29" s="95" t="b">
        <v>0</v>
      </c>
      <c r="P29" s="90" t="b">
        <v>0</v>
      </c>
      <c r="Q29" s="90" t="b">
        <v>1</v>
      </c>
      <c r="R29" s="90" t="b">
        <v>1</v>
      </c>
      <c r="S29" s="90" t="b">
        <v>0</v>
      </c>
      <c r="T29" s="90" t="b">
        <v>1</v>
      </c>
      <c r="U29" s="90" t="b">
        <v>1</v>
      </c>
      <c r="V29" s="90" t="b">
        <v>0</v>
      </c>
      <c r="W29" s="90" t="b">
        <v>1</v>
      </c>
      <c r="X29" s="91" t="b">
        <v>1</v>
      </c>
      <c r="Y29" s="92">
        <f t="shared" si="2"/>
        <v>6</v>
      </c>
      <c r="Z29" s="93"/>
      <c r="AA29" s="94">
        <f t="shared" si="3"/>
        <v>6</v>
      </c>
      <c r="AB29" s="95" t="b">
        <v>0</v>
      </c>
      <c r="AC29" s="90" t="b">
        <v>0</v>
      </c>
      <c r="AD29" s="90" t="b">
        <v>1</v>
      </c>
      <c r="AE29" s="90" t="b">
        <v>0</v>
      </c>
      <c r="AF29" s="90" t="b">
        <v>1</v>
      </c>
      <c r="AG29" s="90" t="b">
        <v>1</v>
      </c>
      <c r="AH29" s="90" t="b">
        <v>1</v>
      </c>
      <c r="AI29" s="91" t="b">
        <v>0</v>
      </c>
      <c r="AJ29" s="92">
        <f t="shared" si="4"/>
        <v>4</v>
      </c>
      <c r="AK29" s="93"/>
      <c r="AL29" s="94">
        <f t="shared" si="5"/>
        <v>4</v>
      </c>
      <c r="AM29" s="95" t="b">
        <v>0</v>
      </c>
      <c r="AN29" s="90" t="b">
        <v>0</v>
      </c>
      <c r="AO29" s="90" t="b">
        <v>0</v>
      </c>
      <c r="AP29" s="90" t="b">
        <v>0</v>
      </c>
      <c r="AQ29" s="90" t="b">
        <v>0</v>
      </c>
      <c r="AR29" s="90" t="b">
        <v>0</v>
      </c>
      <c r="AS29" s="91" t="b">
        <v>0</v>
      </c>
      <c r="AT29" s="92">
        <f t="shared" si="6"/>
        <v>0</v>
      </c>
      <c r="AU29" s="93"/>
      <c r="AV29" s="94">
        <f t="shared" si="7"/>
        <v>0</v>
      </c>
      <c r="AW29" s="95" t="b">
        <v>0</v>
      </c>
      <c r="AX29" s="90" t="b">
        <v>0</v>
      </c>
      <c r="AY29" s="90" t="b">
        <v>0</v>
      </c>
      <c r="AZ29" s="90" t="b">
        <v>0</v>
      </c>
      <c r="BA29" s="90" t="b">
        <v>0</v>
      </c>
      <c r="BB29" s="90" t="b">
        <v>0</v>
      </c>
      <c r="BC29" s="90" t="b">
        <v>0</v>
      </c>
      <c r="BD29" s="158" t="b">
        <v>0</v>
      </c>
      <c r="BE29" s="90" t="b">
        <v>0</v>
      </c>
      <c r="BF29" s="90" t="b">
        <v>0</v>
      </c>
      <c r="BG29" s="91" t="b">
        <v>0</v>
      </c>
      <c r="BH29" s="92">
        <f t="shared" si="8"/>
        <v>0</v>
      </c>
      <c r="BI29" s="93"/>
      <c r="BJ29" s="94">
        <f t="shared" si="9"/>
        <v>0</v>
      </c>
      <c r="BK29" s="95" t="b">
        <v>0</v>
      </c>
      <c r="BL29" s="90" t="b">
        <v>0</v>
      </c>
      <c r="BM29" s="90" t="b">
        <v>0</v>
      </c>
      <c r="BN29" s="90" t="b">
        <v>0</v>
      </c>
      <c r="BO29" s="90" t="b">
        <v>0</v>
      </c>
      <c r="BP29" s="90" t="b">
        <v>0</v>
      </c>
      <c r="BQ29" s="96" t="b">
        <v>0</v>
      </c>
      <c r="BR29" s="97">
        <f t="shared" si="10"/>
        <v>0</v>
      </c>
      <c r="BS29" s="98"/>
      <c r="BT29" s="97">
        <f t="shared" si="11"/>
        <v>0</v>
      </c>
      <c r="BU29" s="95" t="b">
        <v>0</v>
      </c>
      <c r="BV29" s="90" t="b">
        <v>0</v>
      </c>
      <c r="BW29" s="90" t="b">
        <v>0</v>
      </c>
      <c r="BX29" s="90" t="b">
        <v>0</v>
      </c>
      <c r="BY29" s="90" t="b">
        <v>0</v>
      </c>
      <c r="BZ29" s="90" t="b">
        <v>0</v>
      </c>
      <c r="CA29" s="90" t="b">
        <v>0</v>
      </c>
      <c r="CB29" s="90" t="b">
        <v>0</v>
      </c>
      <c r="CC29" s="96" t="b">
        <v>0</v>
      </c>
      <c r="CD29" s="97">
        <f t="shared" si="12"/>
        <v>0</v>
      </c>
      <c r="CE29" s="98"/>
      <c r="CF29" s="97">
        <f t="shared" si="13"/>
        <v>0</v>
      </c>
      <c r="CG29" s="95" t="b">
        <v>0</v>
      </c>
      <c r="CH29" s="90" t="b">
        <v>0</v>
      </c>
      <c r="CI29" s="90" t="b">
        <v>0</v>
      </c>
      <c r="CJ29" s="90" t="b">
        <v>0</v>
      </c>
      <c r="CK29" s="90" t="b">
        <v>0</v>
      </c>
      <c r="CL29" s="96" t="b">
        <v>0</v>
      </c>
      <c r="CM29" s="97">
        <f t="shared" si="14"/>
        <v>0</v>
      </c>
      <c r="CN29" s="98"/>
      <c r="CO29" s="97">
        <f t="shared" si="15"/>
        <v>0</v>
      </c>
      <c r="CP29" s="95" t="b">
        <v>0</v>
      </c>
      <c r="CQ29" s="90" t="b">
        <v>0</v>
      </c>
      <c r="CR29" s="90" t="b">
        <v>0</v>
      </c>
      <c r="CS29" s="90" t="b">
        <v>0</v>
      </c>
      <c r="CT29" s="90" t="b">
        <v>0</v>
      </c>
      <c r="CU29" s="90" t="b">
        <v>0</v>
      </c>
      <c r="CV29" s="90" t="b">
        <v>0</v>
      </c>
      <c r="CW29" s="96" t="b">
        <v>0</v>
      </c>
      <c r="CX29" s="97">
        <f t="shared" si="16"/>
        <v>0</v>
      </c>
      <c r="CY29" s="98"/>
      <c r="CZ29" s="97">
        <f t="shared" si="17"/>
        <v>0</v>
      </c>
      <c r="DA29" s="95" t="b">
        <v>0</v>
      </c>
      <c r="DB29" s="90" t="b">
        <v>0</v>
      </c>
      <c r="DC29" s="90" t="b">
        <v>0</v>
      </c>
      <c r="DD29" s="90" t="b">
        <v>0</v>
      </c>
      <c r="DE29" s="90" t="b">
        <v>0</v>
      </c>
      <c r="DF29" s="90" t="b">
        <v>0</v>
      </c>
      <c r="DG29" s="90" t="b">
        <v>0</v>
      </c>
      <c r="DH29" s="90" t="b">
        <v>0</v>
      </c>
      <c r="DI29" s="96" t="b">
        <v>0</v>
      </c>
      <c r="DJ29" s="97">
        <f t="shared" si="18"/>
        <v>0</v>
      </c>
      <c r="DK29" s="98"/>
      <c r="DL29" s="97">
        <f t="shared" si="19"/>
        <v>0</v>
      </c>
    </row>
    <row r="30" spans="1:116" ht="21" customHeight="1" x14ac:dyDescent="0.15">
      <c r="A30" s="87" t="s">
        <v>79</v>
      </c>
      <c r="B30" s="157" t="b">
        <v>0</v>
      </c>
      <c r="C30" s="97" t="b">
        <v>1</v>
      </c>
      <c r="D30" s="95" t="b">
        <v>1</v>
      </c>
      <c r="E30" s="90" t="b">
        <v>0</v>
      </c>
      <c r="F30" s="90" t="b">
        <v>1</v>
      </c>
      <c r="G30" s="90" t="b">
        <v>1</v>
      </c>
      <c r="H30" s="90" t="b">
        <v>0</v>
      </c>
      <c r="I30" s="90" t="b">
        <v>1</v>
      </c>
      <c r="J30" s="90" t="b">
        <v>1</v>
      </c>
      <c r="K30" s="91" t="b">
        <v>0</v>
      </c>
      <c r="L30" s="92">
        <f t="shared" si="0"/>
        <v>5</v>
      </c>
      <c r="M30" s="93"/>
      <c r="N30" s="94">
        <f t="shared" si="1"/>
        <v>5</v>
      </c>
      <c r="O30" s="95" t="b">
        <v>1</v>
      </c>
      <c r="P30" s="90" t="b">
        <v>1</v>
      </c>
      <c r="Q30" s="90" t="b">
        <v>0</v>
      </c>
      <c r="R30" s="90" t="b">
        <v>1</v>
      </c>
      <c r="S30" s="90" t="b">
        <v>1</v>
      </c>
      <c r="T30" s="90" t="b">
        <v>0</v>
      </c>
      <c r="U30" s="90" t="b">
        <v>1</v>
      </c>
      <c r="V30" s="90" t="b">
        <v>0</v>
      </c>
      <c r="W30" s="90" t="b">
        <v>0</v>
      </c>
      <c r="X30" s="91" t="b">
        <v>1</v>
      </c>
      <c r="Y30" s="92">
        <f t="shared" si="2"/>
        <v>6</v>
      </c>
      <c r="Z30" s="93"/>
      <c r="AA30" s="94">
        <f t="shared" si="3"/>
        <v>6</v>
      </c>
      <c r="AB30" s="95" t="b">
        <v>0</v>
      </c>
      <c r="AC30" s="90" t="b">
        <v>0</v>
      </c>
      <c r="AD30" s="90" t="b">
        <v>1</v>
      </c>
      <c r="AE30" s="90" t="b">
        <v>1</v>
      </c>
      <c r="AF30" s="90" t="b">
        <v>0</v>
      </c>
      <c r="AG30" s="90" t="b">
        <v>1</v>
      </c>
      <c r="AH30" s="90" t="b">
        <v>1</v>
      </c>
      <c r="AI30" s="91" t="b">
        <v>1</v>
      </c>
      <c r="AJ30" s="92">
        <f t="shared" si="4"/>
        <v>5</v>
      </c>
      <c r="AK30" s="93"/>
      <c r="AL30" s="94">
        <f t="shared" si="5"/>
        <v>5</v>
      </c>
      <c r="AM30" s="95" t="b">
        <v>0</v>
      </c>
      <c r="AN30" s="90" t="b">
        <v>1</v>
      </c>
      <c r="AO30" s="90" t="b">
        <v>0</v>
      </c>
      <c r="AP30" s="90" t="b">
        <v>0</v>
      </c>
      <c r="AQ30" s="90" t="b">
        <v>0</v>
      </c>
      <c r="AR30" s="90" t="b">
        <v>0</v>
      </c>
      <c r="AS30" s="91" t="b">
        <v>0</v>
      </c>
      <c r="AT30" s="92">
        <f t="shared" si="6"/>
        <v>1</v>
      </c>
      <c r="AU30" s="93"/>
      <c r="AV30" s="94">
        <f t="shared" si="7"/>
        <v>1</v>
      </c>
      <c r="AW30" s="95" t="b">
        <v>0</v>
      </c>
      <c r="AX30" s="90" t="b">
        <v>0</v>
      </c>
      <c r="AY30" s="90" t="b">
        <v>0</v>
      </c>
      <c r="AZ30" s="90" t="b">
        <v>0</v>
      </c>
      <c r="BA30" s="90" t="b">
        <v>0</v>
      </c>
      <c r="BB30" s="90" t="b">
        <v>0</v>
      </c>
      <c r="BC30" s="90" t="b">
        <v>0</v>
      </c>
      <c r="BD30" s="156" t="b">
        <v>0</v>
      </c>
      <c r="BE30" s="90" t="b">
        <v>0</v>
      </c>
      <c r="BF30" s="90" t="b">
        <v>0</v>
      </c>
      <c r="BG30" s="91" t="b">
        <v>0</v>
      </c>
      <c r="BH30" s="92">
        <f t="shared" si="8"/>
        <v>0</v>
      </c>
      <c r="BI30" s="93"/>
      <c r="BJ30" s="94">
        <f t="shared" si="9"/>
        <v>0</v>
      </c>
      <c r="BK30" s="95" t="b">
        <v>0</v>
      </c>
      <c r="BL30" s="90" t="b">
        <v>0</v>
      </c>
      <c r="BM30" s="90" t="b">
        <v>0</v>
      </c>
      <c r="BN30" s="90" t="b">
        <v>0</v>
      </c>
      <c r="BO30" s="90" t="b">
        <v>0</v>
      </c>
      <c r="BP30" s="90" t="b">
        <v>0</v>
      </c>
      <c r="BQ30" s="96" t="b">
        <v>0</v>
      </c>
      <c r="BR30" s="97">
        <f t="shared" si="10"/>
        <v>0</v>
      </c>
      <c r="BS30" s="98"/>
      <c r="BT30" s="97">
        <f t="shared" si="11"/>
        <v>0</v>
      </c>
      <c r="BU30" s="95" t="b">
        <v>0</v>
      </c>
      <c r="BV30" s="90" t="b">
        <v>0</v>
      </c>
      <c r="BW30" s="90" t="b">
        <v>0</v>
      </c>
      <c r="BX30" s="90" t="b">
        <v>0</v>
      </c>
      <c r="BY30" s="90" t="b">
        <v>0</v>
      </c>
      <c r="BZ30" s="90" t="b">
        <v>0</v>
      </c>
      <c r="CA30" s="90" t="b">
        <v>0</v>
      </c>
      <c r="CB30" s="90" t="b">
        <v>0</v>
      </c>
      <c r="CC30" s="96" t="b">
        <v>0</v>
      </c>
      <c r="CD30" s="97">
        <f t="shared" si="12"/>
        <v>0</v>
      </c>
      <c r="CE30" s="98"/>
      <c r="CF30" s="97">
        <f t="shared" si="13"/>
        <v>0</v>
      </c>
      <c r="CG30" s="95" t="b">
        <v>0</v>
      </c>
      <c r="CH30" s="90" t="b">
        <v>0</v>
      </c>
      <c r="CI30" s="90" t="b">
        <v>0</v>
      </c>
      <c r="CJ30" s="90" t="b">
        <v>0</v>
      </c>
      <c r="CK30" s="90" t="b">
        <v>0</v>
      </c>
      <c r="CL30" s="96" t="b">
        <v>0</v>
      </c>
      <c r="CM30" s="97">
        <f t="shared" si="14"/>
        <v>0</v>
      </c>
      <c r="CN30" s="98"/>
      <c r="CO30" s="97">
        <f t="shared" si="15"/>
        <v>0</v>
      </c>
      <c r="CP30" s="95" t="b">
        <v>0</v>
      </c>
      <c r="CQ30" s="90" t="b">
        <v>0</v>
      </c>
      <c r="CR30" s="90" t="b">
        <v>0</v>
      </c>
      <c r="CS30" s="90" t="b">
        <v>0</v>
      </c>
      <c r="CT30" s="90" t="b">
        <v>0</v>
      </c>
      <c r="CU30" s="90" t="b">
        <v>0</v>
      </c>
      <c r="CV30" s="90" t="b">
        <v>0</v>
      </c>
      <c r="CW30" s="96" t="b">
        <v>0</v>
      </c>
      <c r="CX30" s="97">
        <f t="shared" si="16"/>
        <v>0</v>
      </c>
      <c r="CY30" s="98"/>
      <c r="CZ30" s="97">
        <f t="shared" si="17"/>
        <v>0</v>
      </c>
      <c r="DA30" s="95" t="b">
        <v>0</v>
      </c>
      <c r="DB30" s="90" t="b">
        <v>0</v>
      </c>
      <c r="DC30" s="90" t="b">
        <v>0</v>
      </c>
      <c r="DD30" s="90" t="b">
        <v>0</v>
      </c>
      <c r="DE30" s="90" t="b">
        <v>0</v>
      </c>
      <c r="DF30" s="90" t="b">
        <v>0</v>
      </c>
      <c r="DG30" s="90" t="b">
        <v>0</v>
      </c>
      <c r="DH30" s="90" t="b">
        <v>0</v>
      </c>
      <c r="DI30" s="96" t="b">
        <v>0</v>
      </c>
      <c r="DJ30" s="97">
        <f t="shared" si="18"/>
        <v>0</v>
      </c>
      <c r="DK30" s="98"/>
      <c r="DL30" s="97">
        <f t="shared" si="19"/>
        <v>0</v>
      </c>
    </row>
    <row r="31" spans="1:116" ht="21" customHeight="1" x14ac:dyDescent="0.15">
      <c r="A31" s="101" t="s">
        <v>91</v>
      </c>
      <c r="B31" s="157" t="b">
        <v>0</v>
      </c>
      <c r="C31" s="97" t="b">
        <v>1</v>
      </c>
      <c r="D31" s="95" t="b">
        <v>0</v>
      </c>
      <c r="E31" s="90" t="b">
        <v>1</v>
      </c>
      <c r="F31" s="90" t="b">
        <v>0</v>
      </c>
      <c r="G31" s="90" t="b">
        <v>0</v>
      </c>
      <c r="H31" s="90" t="b">
        <v>1</v>
      </c>
      <c r="I31" s="90" t="b">
        <v>0</v>
      </c>
      <c r="J31" s="90" t="b">
        <v>0</v>
      </c>
      <c r="K31" s="91" t="b">
        <v>1</v>
      </c>
      <c r="L31" s="92">
        <f t="shared" si="0"/>
        <v>3</v>
      </c>
      <c r="M31" s="93"/>
      <c r="N31" s="94">
        <f t="shared" si="1"/>
        <v>3</v>
      </c>
      <c r="O31" s="95" t="b">
        <v>0</v>
      </c>
      <c r="P31" s="90" t="b">
        <v>0</v>
      </c>
      <c r="Q31" s="90" t="b">
        <v>1</v>
      </c>
      <c r="R31" s="90" t="b">
        <v>0</v>
      </c>
      <c r="S31" s="90" t="b">
        <v>0</v>
      </c>
      <c r="T31" s="90" t="b">
        <v>1</v>
      </c>
      <c r="U31" s="90" t="b">
        <v>0</v>
      </c>
      <c r="V31" s="90" t="b">
        <v>0</v>
      </c>
      <c r="W31" s="90" t="b">
        <v>1</v>
      </c>
      <c r="X31" s="91" t="b">
        <v>0</v>
      </c>
      <c r="Y31" s="92">
        <f t="shared" si="2"/>
        <v>3</v>
      </c>
      <c r="Z31" s="93"/>
      <c r="AA31" s="94">
        <f t="shared" si="3"/>
        <v>3</v>
      </c>
      <c r="AB31" s="95" t="b">
        <v>0</v>
      </c>
      <c r="AC31" s="90" t="b">
        <v>1</v>
      </c>
      <c r="AD31" s="90" t="b">
        <v>0</v>
      </c>
      <c r="AE31" s="90" t="b">
        <v>0</v>
      </c>
      <c r="AF31" s="90" t="b">
        <v>1</v>
      </c>
      <c r="AG31" s="90" t="b">
        <v>0</v>
      </c>
      <c r="AH31" s="90" t="b">
        <v>0</v>
      </c>
      <c r="AI31" s="91" t="b">
        <v>0</v>
      </c>
      <c r="AJ31" s="92">
        <f t="shared" si="4"/>
        <v>2</v>
      </c>
      <c r="AK31" s="93"/>
      <c r="AL31" s="94">
        <f t="shared" si="5"/>
        <v>2</v>
      </c>
      <c r="AM31" s="95" t="b">
        <v>1</v>
      </c>
      <c r="AN31" s="90" t="b">
        <v>0</v>
      </c>
      <c r="AO31" s="90" t="b">
        <v>0</v>
      </c>
      <c r="AP31" s="90" t="b">
        <v>0</v>
      </c>
      <c r="AQ31" s="90" t="b">
        <v>0</v>
      </c>
      <c r="AR31" s="90" t="b">
        <v>0</v>
      </c>
      <c r="AS31" s="91" t="b">
        <v>0</v>
      </c>
      <c r="AT31" s="92">
        <f t="shared" si="6"/>
        <v>1</v>
      </c>
      <c r="AU31" s="93"/>
      <c r="AV31" s="94">
        <f t="shared" si="7"/>
        <v>1</v>
      </c>
      <c r="AW31" s="95" t="b">
        <v>0</v>
      </c>
      <c r="AX31" s="90" t="b">
        <v>0</v>
      </c>
      <c r="AY31" s="90" t="b">
        <v>0</v>
      </c>
      <c r="AZ31" s="90" t="b">
        <v>0</v>
      </c>
      <c r="BA31" s="90" t="b">
        <v>0</v>
      </c>
      <c r="BB31" s="90" t="b">
        <v>0</v>
      </c>
      <c r="BC31" s="90" t="b">
        <v>0</v>
      </c>
      <c r="BD31" s="158" t="b">
        <v>0</v>
      </c>
      <c r="BE31" s="90" t="b">
        <v>0</v>
      </c>
      <c r="BF31" s="90" t="b">
        <v>0</v>
      </c>
      <c r="BG31" s="91" t="b">
        <v>0</v>
      </c>
      <c r="BH31" s="92">
        <f t="shared" si="8"/>
        <v>0</v>
      </c>
      <c r="BI31" s="93"/>
      <c r="BJ31" s="94">
        <f t="shared" si="9"/>
        <v>0</v>
      </c>
      <c r="BK31" s="95" t="b">
        <v>0</v>
      </c>
      <c r="BL31" s="90" t="b">
        <v>0</v>
      </c>
      <c r="BM31" s="90" t="b">
        <v>0</v>
      </c>
      <c r="BN31" s="90" t="b">
        <v>0</v>
      </c>
      <c r="BO31" s="90" t="b">
        <v>0</v>
      </c>
      <c r="BP31" s="90" t="b">
        <v>0</v>
      </c>
      <c r="BQ31" s="96" t="b">
        <v>0</v>
      </c>
      <c r="BR31" s="97">
        <f t="shared" si="10"/>
        <v>0</v>
      </c>
      <c r="BS31" s="98"/>
      <c r="BT31" s="97">
        <f t="shared" si="11"/>
        <v>0</v>
      </c>
      <c r="BU31" s="95" t="b">
        <v>0</v>
      </c>
      <c r="BV31" s="90" t="b">
        <v>0</v>
      </c>
      <c r="BW31" s="90" t="b">
        <v>0</v>
      </c>
      <c r="BX31" s="90" t="b">
        <v>0</v>
      </c>
      <c r="BY31" s="90" t="b">
        <v>0</v>
      </c>
      <c r="BZ31" s="90" t="b">
        <v>0</v>
      </c>
      <c r="CA31" s="90" t="b">
        <v>0</v>
      </c>
      <c r="CB31" s="90" t="b">
        <v>0</v>
      </c>
      <c r="CC31" s="96" t="b">
        <v>0</v>
      </c>
      <c r="CD31" s="97">
        <f t="shared" si="12"/>
        <v>0</v>
      </c>
      <c r="CE31" s="98"/>
      <c r="CF31" s="97">
        <f t="shared" si="13"/>
        <v>0</v>
      </c>
      <c r="CG31" s="95" t="b">
        <v>0</v>
      </c>
      <c r="CH31" s="90" t="b">
        <v>0</v>
      </c>
      <c r="CI31" s="90" t="b">
        <v>0</v>
      </c>
      <c r="CJ31" s="90" t="b">
        <v>0</v>
      </c>
      <c r="CK31" s="90" t="b">
        <v>0</v>
      </c>
      <c r="CL31" s="96" t="b">
        <v>0</v>
      </c>
      <c r="CM31" s="97">
        <f t="shared" si="14"/>
        <v>0</v>
      </c>
      <c r="CN31" s="98"/>
      <c r="CO31" s="97">
        <f t="shared" si="15"/>
        <v>0</v>
      </c>
      <c r="CP31" s="95" t="b">
        <v>0</v>
      </c>
      <c r="CQ31" s="90" t="b">
        <v>0</v>
      </c>
      <c r="CR31" s="90" t="b">
        <v>0</v>
      </c>
      <c r="CS31" s="90" t="b">
        <v>0</v>
      </c>
      <c r="CT31" s="90" t="b">
        <v>0</v>
      </c>
      <c r="CU31" s="90" t="b">
        <v>0</v>
      </c>
      <c r="CV31" s="90" t="b">
        <v>0</v>
      </c>
      <c r="CW31" s="96" t="b">
        <v>0</v>
      </c>
      <c r="CX31" s="97">
        <f t="shared" si="16"/>
        <v>0</v>
      </c>
      <c r="CY31" s="98"/>
      <c r="CZ31" s="97">
        <f t="shared" si="17"/>
        <v>0</v>
      </c>
      <c r="DA31" s="95" t="b">
        <v>0</v>
      </c>
      <c r="DB31" s="90" t="b">
        <v>0</v>
      </c>
      <c r="DC31" s="90" t="b">
        <v>0</v>
      </c>
      <c r="DD31" s="90" t="b">
        <v>0</v>
      </c>
      <c r="DE31" s="90" t="b">
        <v>0</v>
      </c>
      <c r="DF31" s="90" t="b">
        <v>0</v>
      </c>
      <c r="DG31" s="90" t="b">
        <v>0</v>
      </c>
      <c r="DH31" s="90" t="b">
        <v>0</v>
      </c>
      <c r="DI31" s="96" t="b">
        <v>0</v>
      </c>
      <c r="DJ31" s="97">
        <f t="shared" si="18"/>
        <v>0</v>
      </c>
      <c r="DK31" s="98"/>
      <c r="DL31" s="97">
        <f t="shared" si="19"/>
        <v>0</v>
      </c>
    </row>
    <row r="32" spans="1:116" ht="21" customHeight="1" x14ac:dyDescent="0.15">
      <c r="A32" s="101" t="s">
        <v>97</v>
      </c>
      <c r="B32" s="157" t="b">
        <v>0</v>
      </c>
      <c r="C32" s="97" t="b">
        <v>1</v>
      </c>
      <c r="D32" s="95" t="b">
        <v>0</v>
      </c>
      <c r="E32" s="90" t="b">
        <v>1</v>
      </c>
      <c r="F32" s="90" t="b">
        <v>1</v>
      </c>
      <c r="G32" s="90" t="b">
        <v>0</v>
      </c>
      <c r="H32" s="90" t="b">
        <v>0</v>
      </c>
      <c r="I32" s="90" t="b">
        <v>1</v>
      </c>
      <c r="J32" s="90" t="b">
        <v>0</v>
      </c>
      <c r="K32" s="91" t="b">
        <v>0</v>
      </c>
      <c r="L32" s="92">
        <f t="shared" si="0"/>
        <v>3</v>
      </c>
      <c r="M32" s="93"/>
      <c r="N32" s="94">
        <f t="shared" si="1"/>
        <v>3</v>
      </c>
      <c r="O32" s="95" t="b">
        <v>0</v>
      </c>
      <c r="P32" s="90" t="b">
        <v>0</v>
      </c>
      <c r="Q32" s="90" t="b">
        <v>0</v>
      </c>
      <c r="R32" s="90" t="b">
        <v>1</v>
      </c>
      <c r="S32" s="90" t="b">
        <v>0</v>
      </c>
      <c r="T32" s="90" t="b">
        <v>1</v>
      </c>
      <c r="U32" s="90" t="b">
        <v>0</v>
      </c>
      <c r="V32" s="90" t="b">
        <v>0</v>
      </c>
      <c r="W32" s="90" t="b">
        <v>1</v>
      </c>
      <c r="X32" s="91" t="b">
        <v>0</v>
      </c>
      <c r="Y32" s="92">
        <f t="shared" si="2"/>
        <v>3</v>
      </c>
      <c r="Z32" s="93"/>
      <c r="AA32" s="94">
        <f t="shared" si="3"/>
        <v>3</v>
      </c>
      <c r="AB32" s="95" t="b">
        <v>0</v>
      </c>
      <c r="AC32" s="90" t="b">
        <v>0</v>
      </c>
      <c r="AD32" s="90" t="b">
        <v>0</v>
      </c>
      <c r="AE32" s="90" t="b">
        <v>0</v>
      </c>
      <c r="AF32" s="90" t="b">
        <v>0</v>
      </c>
      <c r="AG32" s="90" t="b">
        <v>0</v>
      </c>
      <c r="AH32" s="90" t="b">
        <v>0</v>
      </c>
      <c r="AI32" s="91" t="b">
        <v>0</v>
      </c>
      <c r="AJ32" s="92">
        <f t="shared" si="4"/>
        <v>0</v>
      </c>
      <c r="AK32" s="93"/>
      <c r="AL32" s="94">
        <f t="shared" si="5"/>
        <v>0</v>
      </c>
      <c r="AM32" s="95" t="b">
        <v>0</v>
      </c>
      <c r="AN32" s="90" t="b">
        <v>0</v>
      </c>
      <c r="AO32" s="90" t="b">
        <v>0</v>
      </c>
      <c r="AP32" s="90" t="b">
        <v>0</v>
      </c>
      <c r="AQ32" s="90" t="b">
        <v>0</v>
      </c>
      <c r="AR32" s="90" t="b">
        <v>0</v>
      </c>
      <c r="AS32" s="91" t="b">
        <v>0</v>
      </c>
      <c r="AT32" s="92">
        <f t="shared" si="6"/>
        <v>0</v>
      </c>
      <c r="AU32" s="93"/>
      <c r="AV32" s="94">
        <f t="shared" si="7"/>
        <v>0</v>
      </c>
      <c r="AW32" s="95" t="b">
        <v>0</v>
      </c>
      <c r="AX32" s="90" t="b">
        <v>0</v>
      </c>
      <c r="AY32" s="90" t="b">
        <v>0</v>
      </c>
      <c r="AZ32" s="90" t="b">
        <v>0</v>
      </c>
      <c r="BA32" s="90" t="b">
        <v>0</v>
      </c>
      <c r="BB32" s="90" t="b">
        <v>0</v>
      </c>
      <c r="BC32" s="90" t="b">
        <v>0</v>
      </c>
      <c r="BD32" s="156" t="b">
        <v>0</v>
      </c>
      <c r="BE32" s="90" t="b">
        <v>0</v>
      </c>
      <c r="BF32" s="90" t="b">
        <v>0</v>
      </c>
      <c r="BG32" s="91" t="b">
        <v>0</v>
      </c>
      <c r="BH32" s="92">
        <f t="shared" si="8"/>
        <v>0</v>
      </c>
      <c r="BI32" s="93"/>
      <c r="BJ32" s="94">
        <f t="shared" si="9"/>
        <v>0</v>
      </c>
      <c r="BK32" s="95" t="b">
        <v>0</v>
      </c>
      <c r="BL32" s="90" t="b">
        <v>0</v>
      </c>
      <c r="BM32" s="90" t="b">
        <v>0</v>
      </c>
      <c r="BN32" s="90" t="b">
        <v>0</v>
      </c>
      <c r="BO32" s="90" t="b">
        <v>0</v>
      </c>
      <c r="BP32" s="90" t="b">
        <v>0</v>
      </c>
      <c r="BQ32" s="96" t="b">
        <v>0</v>
      </c>
      <c r="BR32" s="97">
        <f t="shared" si="10"/>
        <v>0</v>
      </c>
      <c r="BS32" s="98"/>
      <c r="BT32" s="97">
        <f t="shared" si="11"/>
        <v>0</v>
      </c>
      <c r="BU32" s="95" t="b">
        <v>0</v>
      </c>
      <c r="BV32" s="90" t="b">
        <v>0</v>
      </c>
      <c r="BW32" s="90" t="b">
        <v>0</v>
      </c>
      <c r="BX32" s="90" t="b">
        <v>0</v>
      </c>
      <c r="BY32" s="90" t="b">
        <v>0</v>
      </c>
      <c r="BZ32" s="90" t="b">
        <v>0</v>
      </c>
      <c r="CA32" s="90" t="b">
        <v>0</v>
      </c>
      <c r="CB32" s="90" t="b">
        <v>0</v>
      </c>
      <c r="CC32" s="96" t="b">
        <v>0</v>
      </c>
      <c r="CD32" s="97">
        <f t="shared" si="12"/>
        <v>0</v>
      </c>
      <c r="CE32" s="98"/>
      <c r="CF32" s="97">
        <f t="shared" si="13"/>
        <v>0</v>
      </c>
      <c r="CG32" s="95" t="b">
        <v>0</v>
      </c>
      <c r="CH32" s="90" t="b">
        <v>0</v>
      </c>
      <c r="CI32" s="90" t="b">
        <v>0</v>
      </c>
      <c r="CJ32" s="90" t="b">
        <v>0</v>
      </c>
      <c r="CK32" s="90" t="b">
        <v>0</v>
      </c>
      <c r="CL32" s="96" t="b">
        <v>0</v>
      </c>
      <c r="CM32" s="97">
        <f t="shared" si="14"/>
        <v>0</v>
      </c>
      <c r="CN32" s="98"/>
      <c r="CO32" s="97">
        <f t="shared" si="15"/>
        <v>0</v>
      </c>
      <c r="CP32" s="95" t="b">
        <v>0</v>
      </c>
      <c r="CQ32" s="90" t="b">
        <v>0</v>
      </c>
      <c r="CR32" s="90" t="b">
        <v>0</v>
      </c>
      <c r="CS32" s="90" t="b">
        <v>0</v>
      </c>
      <c r="CT32" s="90" t="b">
        <v>0</v>
      </c>
      <c r="CU32" s="90" t="b">
        <v>0</v>
      </c>
      <c r="CV32" s="90" t="b">
        <v>0</v>
      </c>
      <c r="CW32" s="96" t="b">
        <v>0</v>
      </c>
      <c r="CX32" s="97">
        <f t="shared" si="16"/>
        <v>0</v>
      </c>
      <c r="CY32" s="98"/>
      <c r="CZ32" s="97">
        <f t="shared" si="17"/>
        <v>0</v>
      </c>
      <c r="DA32" s="95" t="b">
        <v>0</v>
      </c>
      <c r="DB32" s="90" t="b">
        <v>0</v>
      </c>
      <c r="DC32" s="90" t="b">
        <v>0</v>
      </c>
      <c r="DD32" s="90" t="b">
        <v>0</v>
      </c>
      <c r="DE32" s="90" t="b">
        <v>0</v>
      </c>
      <c r="DF32" s="90" t="b">
        <v>0</v>
      </c>
      <c r="DG32" s="90" t="b">
        <v>0</v>
      </c>
      <c r="DH32" s="90" t="b">
        <v>0</v>
      </c>
      <c r="DI32" s="96" t="b">
        <v>0</v>
      </c>
      <c r="DJ32" s="97">
        <f t="shared" si="18"/>
        <v>0</v>
      </c>
      <c r="DK32" s="98"/>
      <c r="DL32" s="97">
        <f t="shared" si="19"/>
        <v>0</v>
      </c>
    </row>
    <row r="33" spans="1:116" ht="21" customHeight="1" x14ac:dyDescent="0.15">
      <c r="A33" s="87" t="s">
        <v>69</v>
      </c>
      <c r="B33" s="157" t="b">
        <v>0</v>
      </c>
      <c r="C33" s="97" t="b">
        <v>1</v>
      </c>
      <c r="D33" s="95" t="b">
        <v>1</v>
      </c>
      <c r="E33" s="90" t="b">
        <v>0</v>
      </c>
      <c r="F33" s="90" t="b">
        <v>1</v>
      </c>
      <c r="G33" s="90" t="b">
        <v>1</v>
      </c>
      <c r="H33" s="90" t="b">
        <v>0</v>
      </c>
      <c r="I33" s="90" t="b">
        <v>0</v>
      </c>
      <c r="J33" s="90" t="b">
        <v>1</v>
      </c>
      <c r="K33" s="91" t="b">
        <v>0</v>
      </c>
      <c r="L33" s="92">
        <f t="shared" si="0"/>
        <v>4</v>
      </c>
      <c r="M33" s="93"/>
      <c r="N33" s="94">
        <f t="shared" si="1"/>
        <v>4</v>
      </c>
      <c r="O33" s="95" t="b">
        <v>1</v>
      </c>
      <c r="P33" s="90" t="b">
        <v>1</v>
      </c>
      <c r="Q33" s="90" t="b">
        <v>0</v>
      </c>
      <c r="R33" s="90" t="b">
        <v>1</v>
      </c>
      <c r="S33" s="90" t="b">
        <v>1</v>
      </c>
      <c r="T33" s="90" t="b">
        <v>0</v>
      </c>
      <c r="U33" s="90" t="b">
        <v>1</v>
      </c>
      <c r="V33" s="90" t="b">
        <v>1</v>
      </c>
      <c r="W33" s="90" t="b">
        <v>0</v>
      </c>
      <c r="X33" s="91" t="b">
        <v>1</v>
      </c>
      <c r="Y33" s="92">
        <f t="shared" si="2"/>
        <v>7</v>
      </c>
      <c r="Z33" s="93"/>
      <c r="AA33" s="94">
        <f t="shared" si="3"/>
        <v>7</v>
      </c>
      <c r="AB33" s="95" t="b">
        <v>1</v>
      </c>
      <c r="AC33" s="90" t="b">
        <v>0</v>
      </c>
      <c r="AD33" s="90" t="b">
        <v>1</v>
      </c>
      <c r="AE33" s="90" t="b">
        <v>1</v>
      </c>
      <c r="AF33" s="90" t="b">
        <v>0</v>
      </c>
      <c r="AG33" s="90" t="b">
        <v>1</v>
      </c>
      <c r="AH33" s="90" t="b">
        <v>1</v>
      </c>
      <c r="AI33" s="91" t="b">
        <v>1</v>
      </c>
      <c r="AJ33" s="92">
        <f t="shared" si="4"/>
        <v>6</v>
      </c>
      <c r="AK33" s="93"/>
      <c r="AL33" s="94">
        <f t="shared" si="5"/>
        <v>6</v>
      </c>
      <c r="AM33" s="95" t="b">
        <v>0</v>
      </c>
      <c r="AN33" s="90" t="b">
        <v>0</v>
      </c>
      <c r="AO33" s="90" t="b">
        <v>0</v>
      </c>
      <c r="AP33" s="90" t="b">
        <v>0</v>
      </c>
      <c r="AQ33" s="90" t="b">
        <v>0</v>
      </c>
      <c r="AR33" s="90" t="b">
        <v>0</v>
      </c>
      <c r="AS33" s="91" t="b">
        <v>0</v>
      </c>
      <c r="AT33" s="92">
        <f t="shared" si="6"/>
        <v>0</v>
      </c>
      <c r="AU33" s="93"/>
      <c r="AV33" s="94">
        <f t="shared" si="7"/>
        <v>0</v>
      </c>
      <c r="AW33" s="95" t="b">
        <v>0</v>
      </c>
      <c r="AX33" s="90" t="b">
        <v>0</v>
      </c>
      <c r="AY33" s="90" t="b">
        <v>0</v>
      </c>
      <c r="AZ33" s="90" t="b">
        <v>0</v>
      </c>
      <c r="BA33" s="90" t="b">
        <v>0</v>
      </c>
      <c r="BB33" s="90" t="b">
        <v>0</v>
      </c>
      <c r="BC33" s="90" t="b">
        <v>0</v>
      </c>
      <c r="BD33" s="158" t="b">
        <v>0</v>
      </c>
      <c r="BE33" s="90" t="b">
        <v>0</v>
      </c>
      <c r="BF33" s="90" t="b">
        <v>0</v>
      </c>
      <c r="BG33" s="91" t="b">
        <v>0</v>
      </c>
      <c r="BH33" s="92">
        <f t="shared" si="8"/>
        <v>0</v>
      </c>
      <c r="BI33" s="93"/>
      <c r="BJ33" s="94">
        <f t="shared" si="9"/>
        <v>0</v>
      </c>
      <c r="BK33" s="95" t="b">
        <v>0</v>
      </c>
      <c r="BL33" s="90" t="b">
        <v>0</v>
      </c>
      <c r="BM33" s="90" t="b">
        <v>0</v>
      </c>
      <c r="BN33" s="90" t="b">
        <v>0</v>
      </c>
      <c r="BO33" s="90" t="b">
        <v>0</v>
      </c>
      <c r="BP33" s="90" t="b">
        <v>0</v>
      </c>
      <c r="BQ33" s="96" t="b">
        <v>0</v>
      </c>
      <c r="BR33" s="97">
        <f t="shared" si="10"/>
        <v>0</v>
      </c>
      <c r="BS33" s="98"/>
      <c r="BT33" s="97">
        <f t="shared" si="11"/>
        <v>0</v>
      </c>
      <c r="BU33" s="95" t="b">
        <v>0</v>
      </c>
      <c r="BV33" s="90" t="b">
        <v>0</v>
      </c>
      <c r="BW33" s="90" t="b">
        <v>0</v>
      </c>
      <c r="BX33" s="90" t="b">
        <v>0</v>
      </c>
      <c r="BY33" s="90" t="b">
        <v>0</v>
      </c>
      <c r="BZ33" s="90" t="b">
        <v>0</v>
      </c>
      <c r="CA33" s="90" t="b">
        <v>0</v>
      </c>
      <c r="CB33" s="90" t="b">
        <v>0</v>
      </c>
      <c r="CC33" s="96" t="b">
        <v>0</v>
      </c>
      <c r="CD33" s="97">
        <f t="shared" si="12"/>
        <v>0</v>
      </c>
      <c r="CE33" s="98"/>
      <c r="CF33" s="97">
        <f t="shared" si="13"/>
        <v>0</v>
      </c>
      <c r="CG33" s="95" t="b">
        <v>0</v>
      </c>
      <c r="CH33" s="90" t="b">
        <v>0</v>
      </c>
      <c r="CI33" s="90" t="b">
        <v>0</v>
      </c>
      <c r="CJ33" s="90" t="b">
        <v>0</v>
      </c>
      <c r="CK33" s="90" t="b">
        <v>0</v>
      </c>
      <c r="CL33" s="96" t="b">
        <v>0</v>
      </c>
      <c r="CM33" s="97">
        <f t="shared" si="14"/>
        <v>0</v>
      </c>
      <c r="CN33" s="98"/>
      <c r="CO33" s="97">
        <f t="shared" si="15"/>
        <v>0</v>
      </c>
      <c r="CP33" s="95" t="b">
        <v>0</v>
      </c>
      <c r="CQ33" s="90" t="b">
        <v>0</v>
      </c>
      <c r="CR33" s="90" t="b">
        <v>0</v>
      </c>
      <c r="CS33" s="90" t="b">
        <v>0</v>
      </c>
      <c r="CT33" s="90" t="b">
        <v>0</v>
      </c>
      <c r="CU33" s="90" t="b">
        <v>0</v>
      </c>
      <c r="CV33" s="90" t="b">
        <v>0</v>
      </c>
      <c r="CW33" s="96" t="b">
        <v>0</v>
      </c>
      <c r="CX33" s="97">
        <f t="shared" si="16"/>
        <v>0</v>
      </c>
      <c r="CY33" s="98"/>
      <c r="CZ33" s="97">
        <f t="shared" si="17"/>
        <v>0</v>
      </c>
      <c r="DA33" s="95" t="b">
        <v>0</v>
      </c>
      <c r="DB33" s="90" t="b">
        <v>0</v>
      </c>
      <c r="DC33" s="90" t="b">
        <v>0</v>
      </c>
      <c r="DD33" s="90" t="b">
        <v>0</v>
      </c>
      <c r="DE33" s="90" t="b">
        <v>0</v>
      </c>
      <c r="DF33" s="90" t="b">
        <v>0</v>
      </c>
      <c r="DG33" s="90" t="b">
        <v>0</v>
      </c>
      <c r="DH33" s="90" t="b">
        <v>0</v>
      </c>
      <c r="DI33" s="96" t="b">
        <v>0</v>
      </c>
      <c r="DJ33" s="97">
        <f t="shared" si="18"/>
        <v>0</v>
      </c>
      <c r="DK33" s="98"/>
      <c r="DL33" s="97">
        <f t="shared" si="19"/>
        <v>0</v>
      </c>
    </row>
    <row r="34" spans="1:116" ht="21" customHeight="1" x14ac:dyDescent="0.15">
      <c r="A34" s="101" t="s">
        <v>94</v>
      </c>
      <c r="B34" s="157" t="b">
        <v>0</v>
      </c>
      <c r="C34" s="97" t="b">
        <v>1</v>
      </c>
      <c r="D34" s="95" t="b">
        <v>0</v>
      </c>
      <c r="E34" s="90" t="b">
        <v>0</v>
      </c>
      <c r="F34" s="90" t="b">
        <v>0</v>
      </c>
      <c r="G34" s="90" t="b">
        <v>0</v>
      </c>
      <c r="H34" s="90" t="b">
        <v>0</v>
      </c>
      <c r="I34" s="90" t="b">
        <v>0</v>
      </c>
      <c r="J34" s="90" t="b">
        <v>0</v>
      </c>
      <c r="K34" s="91" t="b">
        <v>0</v>
      </c>
      <c r="L34" s="92">
        <f t="shared" si="0"/>
        <v>0</v>
      </c>
      <c r="M34" s="93"/>
      <c r="N34" s="94">
        <f t="shared" si="1"/>
        <v>0</v>
      </c>
      <c r="O34" s="95" t="b">
        <v>0</v>
      </c>
      <c r="P34" s="90" t="b">
        <v>0</v>
      </c>
      <c r="Q34" s="90" t="b">
        <v>0</v>
      </c>
      <c r="R34" s="90" t="b">
        <v>0</v>
      </c>
      <c r="S34" s="90" t="b">
        <v>0</v>
      </c>
      <c r="T34" s="90" t="b">
        <v>0</v>
      </c>
      <c r="U34" s="90" t="b">
        <v>0</v>
      </c>
      <c r="V34" s="90" t="b">
        <v>0</v>
      </c>
      <c r="W34" s="90" t="b">
        <v>0</v>
      </c>
      <c r="X34" s="91" t="b">
        <v>0</v>
      </c>
      <c r="Y34" s="92">
        <f t="shared" si="2"/>
        <v>0</v>
      </c>
      <c r="Z34" s="93"/>
      <c r="AA34" s="94">
        <f t="shared" si="3"/>
        <v>0</v>
      </c>
      <c r="AB34" s="95" t="b">
        <v>0</v>
      </c>
      <c r="AC34" s="90" t="b">
        <v>1</v>
      </c>
      <c r="AD34" s="90" t="b">
        <v>1</v>
      </c>
      <c r="AE34" s="90" t="b">
        <v>0</v>
      </c>
      <c r="AF34" s="90" t="b">
        <v>1</v>
      </c>
      <c r="AG34" s="90" t="b">
        <v>1</v>
      </c>
      <c r="AH34" s="90" t="b">
        <v>1</v>
      </c>
      <c r="AI34" s="91" t="b">
        <v>0</v>
      </c>
      <c r="AJ34" s="92">
        <f t="shared" si="4"/>
        <v>5</v>
      </c>
      <c r="AK34" s="93"/>
      <c r="AL34" s="94">
        <f t="shared" si="5"/>
        <v>5</v>
      </c>
      <c r="AM34" s="95" t="b">
        <v>0</v>
      </c>
      <c r="AN34" s="90" t="b">
        <v>0</v>
      </c>
      <c r="AO34" s="90" t="b">
        <v>0</v>
      </c>
      <c r="AP34" s="90" t="b">
        <v>0</v>
      </c>
      <c r="AQ34" s="90" t="b">
        <v>0</v>
      </c>
      <c r="AR34" s="90" t="b">
        <v>0</v>
      </c>
      <c r="AS34" s="91" t="b">
        <v>0</v>
      </c>
      <c r="AT34" s="92">
        <f t="shared" si="6"/>
        <v>0</v>
      </c>
      <c r="AU34" s="93"/>
      <c r="AV34" s="94">
        <f t="shared" si="7"/>
        <v>0</v>
      </c>
      <c r="AW34" s="95" t="b">
        <v>0</v>
      </c>
      <c r="AX34" s="90" t="b">
        <v>0</v>
      </c>
      <c r="AY34" s="90" t="b">
        <v>0</v>
      </c>
      <c r="AZ34" s="90" t="b">
        <v>0</v>
      </c>
      <c r="BA34" s="90" t="b">
        <v>0</v>
      </c>
      <c r="BB34" s="90" t="b">
        <v>0</v>
      </c>
      <c r="BC34" s="90" t="b">
        <v>0</v>
      </c>
      <c r="BD34" s="156" t="b">
        <v>0</v>
      </c>
      <c r="BE34" s="90" t="b">
        <v>0</v>
      </c>
      <c r="BF34" s="90" t="b">
        <v>0</v>
      </c>
      <c r="BG34" s="91" t="b">
        <v>0</v>
      </c>
      <c r="BH34" s="92">
        <f t="shared" si="8"/>
        <v>0</v>
      </c>
      <c r="BI34" s="93"/>
      <c r="BJ34" s="89">
        <f t="shared" si="9"/>
        <v>0</v>
      </c>
      <c r="BK34" s="90" t="b">
        <v>0</v>
      </c>
      <c r="BL34" s="90" t="b">
        <v>0</v>
      </c>
      <c r="BM34" s="90" t="b">
        <v>0</v>
      </c>
      <c r="BN34" s="90" t="b">
        <v>0</v>
      </c>
      <c r="BO34" s="90" t="b">
        <v>0</v>
      </c>
      <c r="BP34" s="90" t="b">
        <v>0</v>
      </c>
      <c r="BQ34" s="96" t="b">
        <v>0</v>
      </c>
      <c r="BR34" s="97">
        <f t="shared" si="10"/>
        <v>0</v>
      </c>
      <c r="BS34" s="98"/>
      <c r="BT34" s="97">
        <f t="shared" si="11"/>
        <v>0</v>
      </c>
      <c r="BU34" s="95" t="b">
        <v>0</v>
      </c>
      <c r="BV34" s="90" t="b">
        <v>0</v>
      </c>
      <c r="BW34" s="90" t="b">
        <v>0</v>
      </c>
      <c r="BX34" s="90" t="b">
        <v>0</v>
      </c>
      <c r="BY34" s="90" t="b">
        <v>0</v>
      </c>
      <c r="BZ34" s="90" t="b">
        <v>0</v>
      </c>
      <c r="CA34" s="90" t="b">
        <v>0</v>
      </c>
      <c r="CB34" s="90" t="b">
        <v>0</v>
      </c>
      <c r="CC34" s="96" t="b">
        <v>0</v>
      </c>
      <c r="CD34" s="97">
        <f t="shared" si="12"/>
        <v>0</v>
      </c>
      <c r="CE34" s="98"/>
      <c r="CF34" s="97">
        <f t="shared" si="13"/>
        <v>0</v>
      </c>
      <c r="CG34" s="95" t="b">
        <v>0</v>
      </c>
      <c r="CH34" s="90" t="b">
        <v>0</v>
      </c>
      <c r="CI34" s="90" t="b">
        <v>0</v>
      </c>
      <c r="CJ34" s="90" t="b">
        <v>0</v>
      </c>
      <c r="CK34" s="90" t="b">
        <v>0</v>
      </c>
      <c r="CL34" s="96" t="b">
        <v>0</v>
      </c>
      <c r="CM34" s="97">
        <f t="shared" si="14"/>
        <v>0</v>
      </c>
      <c r="CN34" s="98"/>
      <c r="CO34" s="97">
        <f t="shared" si="15"/>
        <v>0</v>
      </c>
      <c r="CP34" s="95" t="b">
        <v>0</v>
      </c>
      <c r="CQ34" s="90" t="b">
        <v>0</v>
      </c>
      <c r="CR34" s="90" t="b">
        <v>0</v>
      </c>
      <c r="CS34" s="90" t="b">
        <v>0</v>
      </c>
      <c r="CT34" s="90" t="b">
        <v>0</v>
      </c>
      <c r="CU34" s="90" t="b">
        <v>0</v>
      </c>
      <c r="CV34" s="90" t="b">
        <v>0</v>
      </c>
      <c r="CW34" s="96" t="b">
        <v>0</v>
      </c>
      <c r="CX34" s="97">
        <f t="shared" si="16"/>
        <v>0</v>
      </c>
      <c r="CY34" s="98"/>
      <c r="CZ34" s="97">
        <f t="shared" si="17"/>
        <v>0</v>
      </c>
      <c r="DA34" s="95" t="b">
        <v>0</v>
      </c>
      <c r="DB34" s="90" t="b">
        <v>0</v>
      </c>
      <c r="DC34" s="90" t="b">
        <v>0</v>
      </c>
      <c r="DD34" s="90" t="b">
        <v>0</v>
      </c>
      <c r="DE34" s="90" t="b">
        <v>0</v>
      </c>
      <c r="DF34" s="90" t="b">
        <v>0</v>
      </c>
      <c r="DG34" s="90" t="b">
        <v>0</v>
      </c>
      <c r="DH34" s="90" t="b">
        <v>0</v>
      </c>
      <c r="DI34" s="96" t="b">
        <v>0</v>
      </c>
      <c r="DJ34" s="97">
        <f t="shared" si="18"/>
        <v>0</v>
      </c>
      <c r="DK34" s="98"/>
      <c r="DL34" s="97">
        <f t="shared" si="19"/>
        <v>0</v>
      </c>
    </row>
    <row r="35" spans="1:116" ht="21" customHeight="1" x14ac:dyDescent="0.15">
      <c r="A35" s="100" t="s">
        <v>66</v>
      </c>
      <c r="B35" s="157" t="b">
        <v>0</v>
      </c>
      <c r="C35" s="97" t="b">
        <v>1</v>
      </c>
      <c r="D35" s="95" t="b">
        <v>0</v>
      </c>
      <c r="E35" s="90" t="b">
        <v>1</v>
      </c>
      <c r="F35" s="90" t="b">
        <v>1</v>
      </c>
      <c r="G35" s="90" t="b">
        <v>0</v>
      </c>
      <c r="H35" s="90" t="b">
        <v>1</v>
      </c>
      <c r="I35" s="90" t="b">
        <v>1</v>
      </c>
      <c r="J35" s="90" t="b">
        <v>0</v>
      </c>
      <c r="K35" s="91" t="b">
        <v>1</v>
      </c>
      <c r="L35" s="92">
        <f t="shared" si="0"/>
        <v>5</v>
      </c>
      <c r="M35" s="93"/>
      <c r="N35" s="94">
        <f t="shared" si="1"/>
        <v>5</v>
      </c>
      <c r="O35" s="95" t="b">
        <v>1</v>
      </c>
      <c r="P35" s="90" t="b">
        <v>0</v>
      </c>
      <c r="Q35" s="90" t="b">
        <v>1</v>
      </c>
      <c r="R35" s="90" t="b">
        <v>1</v>
      </c>
      <c r="S35" s="90" t="b">
        <v>0</v>
      </c>
      <c r="T35" s="90" t="b">
        <v>1</v>
      </c>
      <c r="U35" s="90" t="b">
        <v>1</v>
      </c>
      <c r="V35" s="90" t="b">
        <v>0</v>
      </c>
      <c r="W35" s="90" t="b">
        <v>1</v>
      </c>
      <c r="X35" s="91" t="b">
        <v>1</v>
      </c>
      <c r="Y35" s="92">
        <f t="shared" si="2"/>
        <v>7</v>
      </c>
      <c r="Z35" s="93"/>
      <c r="AA35" s="94">
        <f t="shared" si="3"/>
        <v>7</v>
      </c>
      <c r="AB35" s="95" t="b">
        <v>0</v>
      </c>
      <c r="AC35" s="90" t="b">
        <v>1</v>
      </c>
      <c r="AD35" s="90" t="b">
        <v>1</v>
      </c>
      <c r="AE35" s="90" t="b">
        <v>0</v>
      </c>
      <c r="AF35" s="90" t="b">
        <v>1</v>
      </c>
      <c r="AG35" s="90" t="b">
        <v>1</v>
      </c>
      <c r="AH35" s="90" t="b">
        <v>1</v>
      </c>
      <c r="AI35" s="91" t="b">
        <v>0</v>
      </c>
      <c r="AJ35" s="92">
        <f t="shared" si="4"/>
        <v>5</v>
      </c>
      <c r="AK35" s="93"/>
      <c r="AL35" s="94">
        <f t="shared" si="5"/>
        <v>5</v>
      </c>
      <c r="AM35" s="95" t="b">
        <v>1</v>
      </c>
      <c r="AN35" s="90" t="b">
        <v>1</v>
      </c>
      <c r="AO35" s="90" t="b">
        <v>0</v>
      </c>
      <c r="AP35" s="90" t="b">
        <v>0</v>
      </c>
      <c r="AQ35" s="90" t="b">
        <v>0</v>
      </c>
      <c r="AR35" s="90" t="b">
        <v>0</v>
      </c>
      <c r="AS35" s="91" t="b">
        <v>0</v>
      </c>
      <c r="AT35" s="92">
        <f t="shared" si="6"/>
        <v>2</v>
      </c>
      <c r="AU35" s="93"/>
      <c r="AV35" s="94">
        <f t="shared" si="7"/>
        <v>2</v>
      </c>
      <c r="AW35" s="95" t="b">
        <v>0</v>
      </c>
      <c r="AX35" s="90" t="b">
        <v>0</v>
      </c>
      <c r="AY35" s="90" t="b">
        <v>0</v>
      </c>
      <c r="AZ35" s="90" t="b">
        <v>0</v>
      </c>
      <c r="BA35" s="90" t="b">
        <v>0</v>
      </c>
      <c r="BB35" s="90" t="b">
        <v>0</v>
      </c>
      <c r="BC35" s="90" t="b">
        <v>0</v>
      </c>
      <c r="BD35" s="158" t="b">
        <v>0</v>
      </c>
      <c r="BE35" s="90" t="b">
        <v>0</v>
      </c>
      <c r="BF35" s="90" t="b">
        <v>0</v>
      </c>
      <c r="BG35" s="91" t="b">
        <v>0</v>
      </c>
      <c r="BH35" s="92">
        <f t="shared" si="8"/>
        <v>0</v>
      </c>
      <c r="BI35" s="93"/>
      <c r="BJ35" s="94">
        <f t="shared" si="9"/>
        <v>0</v>
      </c>
      <c r="BK35" s="95" t="b">
        <v>0</v>
      </c>
      <c r="BL35" s="90" t="b">
        <v>0</v>
      </c>
      <c r="BM35" s="90" t="b">
        <v>0</v>
      </c>
      <c r="BN35" s="90" t="b">
        <v>0</v>
      </c>
      <c r="BO35" s="90" t="b">
        <v>0</v>
      </c>
      <c r="BP35" s="90" t="b">
        <v>0</v>
      </c>
      <c r="BQ35" s="96" t="b">
        <v>0</v>
      </c>
      <c r="BR35" s="97">
        <f t="shared" si="10"/>
        <v>0</v>
      </c>
      <c r="BS35" s="98"/>
      <c r="BT35" s="97">
        <f t="shared" si="11"/>
        <v>0</v>
      </c>
      <c r="BU35" s="95" t="b">
        <v>0</v>
      </c>
      <c r="BV35" s="90" t="b">
        <v>0</v>
      </c>
      <c r="BW35" s="90" t="b">
        <v>0</v>
      </c>
      <c r="BX35" s="90" t="b">
        <v>0</v>
      </c>
      <c r="BY35" s="90" t="b">
        <v>0</v>
      </c>
      <c r="BZ35" s="90" t="b">
        <v>0</v>
      </c>
      <c r="CA35" s="90" t="b">
        <v>0</v>
      </c>
      <c r="CB35" s="90" t="b">
        <v>0</v>
      </c>
      <c r="CC35" s="96" t="b">
        <v>0</v>
      </c>
      <c r="CD35" s="97">
        <f t="shared" si="12"/>
        <v>0</v>
      </c>
      <c r="CE35" s="98"/>
      <c r="CF35" s="97">
        <f t="shared" si="13"/>
        <v>0</v>
      </c>
      <c r="CG35" s="95" t="b">
        <v>0</v>
      </c>
      <c r="CH35" s="90" t="b">
        <v>0</v>
      </c>
      <c r="CI35" s="90" t="b">
        <v>0</v>
      </c>
      <c r="CJ35" s="90" t="b">
        <v>0</v>
      </c>
      <c r="CK35" s="90" t="b">
        <v>0</v>
      </c>
      <c r="CL35" s="96" t="b">
        <v>0</v>
      </c>
      <c r="CM35" s="97">
        <f t="shared" si="14"/>
        <v>0</v>
      </c>
      <c r="CN35" s="98"/>
      <c r="CO35" s="97">
        <f t="shared" si="15"/>
        <v>0</v>
      </c>
      <c r="CP35" s="95" t="b">
        <v>0</v>
      </c>
      <c r="CQ35" s="90" t="b">
        <v>0</v>
      </c>
      <c r="CR35" s="90" t="b">
        <v>0</v>
      </c>
      <c r="CS35" s="90" t="b">
        <v>0</v>
      </c>
      <c r="CT35" s="90" t="b">
        <v>0</v>
      </c>
      <c r="CU35" s="90" t="b">
        <v>0</v>
      </c>
      <c r="CV35" s="90" t="b">
        <v>0</v>
      </c>
      <c r="CW35" s="96" t="b">
        <v>0</v>
      </c>
      <c r="CX35" s="97">
        <f t="shared" si="16"/>
        <v>0</v>
      </c>
      <c r="CY35" s="98"/>
      <c r="CZ35" s="97">
        <f t="shared" si="17"/>
        <v>0</v>
      </c>
      <c r="DA35" s="95" t="b">
        <v>0</v>
      </c>
      <c r="DB35" s="90" t="b">
        <v>0</v>
      </c>
      <c r="DC35" s="90" t="b">
        <v>0</v>
      </c>
      <c r="DD35" s="90" t="b">
        <v>0</v>
      </c>
      <c r="DE35" s="90" t="b">
        <v>0</v>
      </c>
      <c r="DF35" s="90" t="b">
        <v>0</v>
      </c>
      <c r="DG35" s="90" t="b">
        <v>0</v>
      </c>
      <c r="DH35" s="90" t="b">
        <v>0</v>
      </c>
      <c r="DI35" s="96" t="b">
        <v>0</v>
      </c>
      <c r="DJ35" s="97">
        <f t="shared" si="18"/>
        <v>0</v>
      </c>
      <c r="DK35" s="98"/>
      <c r="DL35" s="97">
        <f t="shared" si="19"/>
        <v>0</v>
      </c>
    </row>
    <row r="36" spans="1:116" ht="21" customHeight="1" x14ac:dyDescent="0.15">
      <c r="A36" s="101" t="s">
        <v>67</v>
      </c>
      <c r="B36" s="157" t="b">
        <v>0</v>
      </c>
      <c r="C36" s="97" t="b">
        <v>1</v>
      </c>
      <c r="D36" s="95" t="b">
        <v>0</v>
      </c>
      <c r="E36" s="90" t="b">
        <v>1</v>
      </c>
      <c r="F36" s="90" t="b">
        <v>1</v>
      </c>
      <c r="G36" s="90" t="b">
        <v>0</v>
      </c>
      <c r="H36" s="90" t="b">
        <v>1</v>
      </c>
      <c r="I36" s="90" t="b">
        <v>1</v>
      </c>
      <c r="J36" s="90" t="b">
        <v>0</v>
      </c>
      <c r="K36" s="91" t="b">
        <v>1</v>
      </c>
      <c r="L36" s="92">
        <f t="shared" si="0"/>
        <v>5</v>
      </c>
      <c r="M36" s="93"/>
      <c r="N36" s="94">
        <f t="shared" si="1"/>
        <v>5</v>
      </c>
      <c r="O36" s="95" t="b">
        <v>1</v>
      </c>
      <c r="P36" s="90" t="b">
        <v>0</v>
      </c>
      <c r="Q36" s="90" t="b">
        <v>1</v>
      </c>
      <c r="R36" s="90" t="b">
        <v>1</v>
      </c>
      <c r="S36" s="90" t="b">
        <v>0</v>
      </c>
      <c r="T36" s="90" t="b">
        <v>1</v>
      </c>
      <c r="U36" s="90" t="b">
        <v>1</v>
      </c>
      <c r="V36" s="90" t="b">
        <v>0</v>
      </c>
      <c r="W36" s="90" t="b">
        <v>1</v>
      </c>
      <c r="X36" s="91" t="b">
        <v>1</v>
      </c>
      <c r="Y36" s="92">
        <f t="shared" si="2"/>
        <v>7</v>
      </c>
      <c r="Z36" s="93"/>
      <c r="AA36" s="94">
        <f t="shared" si="3"/>
        <v>7</v>
      </c>
      <c r="AB36" s="95" t="b">
        <v>0</v>
      </c>
      <c r="AC36" s="90" t="b">
        <v>1</v>
      </c>
      <c r="AD36" s="90" t="b">
        <v>1</v>
      </c>
      <c r="AE36" s="90" t="b">
        <v>0</v>
      </c>
      <c r="AF36" s="90" t="b">
        <v>1</v>
      </c>
      <c r="AG36" s="90" t="b">
        <v>1</v>
      </c>
      <c r="AH36" s="90" t="b">
        <v>1</v>
      </c>
      <c r="AI36" s="91" t="b">
        <v>0</v>
      </c>
      <c r="AJ36" s="92">
        <f t="shared" si="4"/>
        <v>5</v>
      </c>
      <c r="AK36" s="93"/>
      <c r="AL36" s="94">
        <f t="shared" si="5"/>
        <v>5</v>
      </c>
      <c r="AM36" s="95" t="b">
        <v>1</v>
      </c>
      <c r="AN36" s="90" t="b">
        <v>1</v>
      </c>
      <c r="AO36" s="90" t="b">
        <v>0</v>
      </c>
      <c r="AP36" s="90" t="b">
        <v>0</v>
      </c>
      <c r="AQ36" s="90" t="b">
        <v>0</v>
      </c>
      <c r="AR36" s="90" t="b">
        <v>0</v>
      </c>
      <c r="AS36" s="91" t="b">
        <v>0</v>
      </c>
      <c r="AT36" s="92">
        <f t="shared" si="6"/>
        <v>2</v>
      </c>
      <c r="AU36" s="93"/>
      <c r="AV36" s="94">
        <f t="shared" si="7"/>
        <v>2</v>
      </c>
      <c r="AW36" s="95" t="b">
        <v>0</v>
      </c>
      <c r="AX36" s="90" t="b">
        <v>0</v>
      </c>
      <c r="AY36" s="90" t="b">
        <v>0</v>
      </c>
      <c r="AZ36" s="90" t="b">
        <v>0</v>
      </c>
      <c r="BA36" s="90" t="b">
        <v>0</v>
      </c>
      <c r="BB36" s="90" t="b">
        <v>0</v>
      </c>
      <c r="BC36" s="90" t="b">
        <v>0</v>
      </c>
      <c r="BD36" s="156" t="b">
        <v>0</v>
      </c>
      <c r="BE36" s="90" t="b">
        <v>0</v>
      </c>
      <c r="BF36" s="90" t="b">
        <v>0</v>
      </c>
      <c r="BG36" s="91" t="b">
        <v>0</v>
      </c>
      <c r="BH36" s="92">
        <f t="shared" si="8"/>
        <v>0</v>
      </c>
      <c r="BI36" s="93"/>
      <c r="BJ36" s="94">
        <f t="shared" si="9"/>
        <v>0</v>
      </c>
      <c r="BK36" s="95" t="b">
        <v>0</v>
      </c>
      <c r="BL36" s="90" t="b">
        <v>0</v>
      </c>
      <c r="BM36" s="90" t="b">
        <v>0</v>
      </c>
      <c r="BN36" s="90" t="b">
        <v>0</v>
      </c>
      <c r="BO36" s="90" t="b">
        <v>0</v>
      </c>
      <c r="BP36" s="90" t="b">
        <v>0</v>
      </c>
      <c r="BQ36" s="96" t="b">
        <v>0</v>
      </c>
      <c r="BR36" s="97">
        <f t="shared" si="10"/>
        <v>0</v>
      </c>
      <c r="BS36" s="98"/>
      <c r="BT36" s="97">
        <f t="shared" si="11"/>
        <v>0</v>
      </c>
      <c r="BU36" s="95" t="b">
        <v>0</v>
      </c>
      <c r="BV36" s="90" t="b">
        <v>0</v>
      </c>
      <c r="BW36" s="90" t="b">
        <v>0</v>
      </c>
      <c r="BX36" s="90" t="b">
        <v>0</v>
      </c>
      <c r="BY36" s="90" t="b">
        <v>0</v>
      </c>
      <c r="BZ36" s="90" t="b">
        <v>0</v>
      </c>
      <c r="CA36" s="90" t="b">
        <v>0</v>
      </c>
      <c r="CB36" s="90" t="b">
        <v>0</v>
      </c>
      <c r="CC36" s="96" t="b">
        <v>0</v>
      </c>
      <c r="CD36" s="97">
        <f t="shared" si="12"/>
        <v>0</v>
      </c>
      <c r="CE36" s="98"/>
      <c r="CF36" s="97">
        <f t="shared" si="13"/>
        <v>0</v>
      </c>
      <c r="CG36" s="95" t="b">
        <v>0</v>
      </c>
      <c r="CH36" s="90" t="b">
        <v>0</v>
      </c>
      <c r="CI36" s="90" t="b">
        <v>0</v>
      </c>
      <c r="CJ36" s="90" t="b">
        <v>0</v>
      </c>
      <c r="CK36" s="90" t="b">
        <v>0</v>
      </c>
      <c r="CL36" s="96" t="b">
        <v>0</v>
      </c>
      <c r="CM36" s="97">
        <f t="shared" si="14"/>
        <v>0</v>
      </c>
      <c r="CN36" s="98"/>
      <c r="CO36" s="97">
        <f t="shared" si="15"/>
        <v>0</v>
      </c>
      <c r="CP36" s="95" t="b">
        <v>0</v>
      </c>
      <c r="CQ36" s="90" t="b">
        <v>0</v>
      </c>
      <c r="CR36" s="90" t="b">
        <v>0</v>
      </c>
      <c r="CS36" s="90" t="b">
        <v>0</v>
      </c>
      <c r="CT36" s="90" t="b">
        <v>0</v>
      </c>
      <c r="CU36" s="90" t="b">
        <v>0</v>
      </c>
      <c r="CV36" s="90" t="b">
        <v>0</v>
      </c>
      <c r="CW36" s="96" t="b">
        <v>0</v>
      </c>
      <c r="CX36" s="97">
        <f t="shared" si="16"/>
        <v>0</v>
      </c>
      <c r="CY36" s="98"/>
      <c r="CZ36" s="97">
        <f t="shared" si="17"/>
        <v>0</v>
      </c>
      <c r="DA36" s="95" t="b">
        <v>0</v>
      </c>
      <c r="DB36" s="90" t="b">
        <v>0</v>
      </c>
      <c r="DC36" s="90" t="b">
        <v>0</v>
      </c>
      <c r="DD36" s="90" t="b">
        <v>0</v>
      </c>
      <c r="DE36" s="90" t="b">
        <v>0</v>
      </c>
      <c r="DF36" s="90" t="b">
        <v>0</v>
      </c>
      <c r="DG36" s="90" t="b">
        <v>0</v>
      </c>
      <c r="DH36" s="90" t="b">
        <v>0</v>
      </c>
      <c r="DI36" s="96" t="b">
        <v>0</v>
      </c>
      <c r="DJ36" s="97">
        <f t="shared" si="18"/>
        <v>0</v>
      </c>
      <c r="DK36" s="98"/>
      <c r="DL36" s="97">
        <f t="shared" si="19"/>
        <v>0</v>
      </c>
    </row>
    <row r="37" spans="1:116" ht="21" customHeight="1" x14ac:dyDescent="0.15">
      <c r="A37" s="113"/>
      <c r="B37" s="157" t="b">
        <v>0</v>
      </c>
      <c r="C37" s="97" t="b">
        <v>0</v>
      </c>
      <c r="D37" s="95" t="b">
        <v>0</v>
      </c>
      <c r="E37" s="90" t="b">
        <v>0</v>
      </c>
      <c r="F37" s="90" t="b">
        <v>0</v>
      </c>
      <c r="G37" s="90" t="b">
        <v>0</v>
      </c>
      <c r="H37" s="90" t="b">
        <v>0</v>
      </c>
      <c r="I37" s="90" t="b">
        <v>0</v>
      </c>
      <c r="J37" s="90" t="b">
        <v>0</v>
      </c>
      <c r="K37" s="91" t="b">
        <v>0</v>
      </c>
      <c r="L37" s="92">
        <f t="shared" si="0"/>
        <v>0</v>
      </c>
      <c r="M37" s="93"/>
      <c r="N37" s="94">
        <f t="shared" si="1"/>
        <v>0</v>
      </c>
      <c r="O37" s="95" t="b">
        <v>0</v>
      </c>
      <c r="P37" s="90" t="b">
        <v>0</v>
      </c>
      <c r="Q37" s="90" t="b">
        <v>0</v>
      </c>
      <c r="R37" s="90" t="b">
        <v>0</v>
      </c>
      <c r="S37" s="90" t="b">
        <v>0</v>
      </c>
      <c r="T37" s="90" t="b">
        <v>0</v>
      </c>
      <c r="U37" s="90" t="b">
        <v>0</v>
      </c>
      <c r="V37" s="90" t="b">
        <v>0</v>
      </c>
      <c r="W37" s="90" t="b">
        <v>0</v>
      </c>
      <c r="X37" s="91" t="b">
        <v>0</v>
      </c>
      <c r="Y37" s="92">
        <f t="shared" si="2"/>
        <v>0</v>
      </c>
      <c r="Z37" s="93"/>
      <c r="AA37" s="94">
        <f t="shared" si="3"/>
        <v>0</v>
      </c>
      <c r="AB37" s="95" t="b">
        <v>0</v>
      </c>
      <c r="AC37" s="90" t="b">
        <v>0</v>
      </c>
      <c r="AD37" s="90" t="b">
        <v>0</v>
      </c>
      <c r="AE37" s="90" t="b">
        <v>0</v>
      </c>
      <c r="AF37" s="90" t="b">
        <v>0</v>
      </c>
      <c r="AG37" s="90" t="b">
        <v>0</v>
      </c>
      <c r="AH37" s="90" t="b">
        <v>0</v>
      </c>
      <c r="AI37" s="91" t="b">
        <v>0</v>
      </c>
      <c r="AJ37" s="92">
        <f t="shared" si="4"/>
        <v>0</v>
      </c>
      <c r="AK37" s="93"/>
      <c r="AL37" s="94">
        <f t="shared" si="5"/>
        <v>0</v>
      </c>
      <c r="AM37" s="95" t="b">
        <v>0</v>
      </c>
      <c r="AN37" s="90" t="b">
        <v>0</v>
      </c>
      <c r="AO37" s="90" t="b">
        <v>0</v>
      </c>
      <c r="AP37" s="90" t="b">
        <v>0</v>
      </c>
      <c r="AQ37" s="90" t="b">
        <v>0</v>
      </c>
      <c r="AR37" s="90" t="b">
        <v>0</v>
      </c>
      <c r="AS37" s="91" t="b">
        <v>0</v>
      </c>
      <c r="AT37" s="92">
        <f t="shared" si="6"/>
        <v>0</v>
      </c>
      <c r="AU37" s="93"/>
      <c r="AV37" s="94">
        <f t="shared" si="7"/>
        <v>0</v>
      </c>
      <c r="AW37" s="95" t="b">
        <v>0</v>
      </c>
      <c r="AX37" s="90" t="b">
        <v>0</v>
      </c>
      <c r="AY37" s="90" t="b">
        <v>0</v>
      </c>
      <c r="AZ37" s="90" t="b">
        <v>0</v>
      </c>
      <c r="BA37" s="90" t="b">
        <v>0</v>
      </c>
      <c r="BB37" s="90" t="b">
        <v>0</v>
      </c>
      <c r="BC37" s="90" t="b">
        <v>0</v>
      </c>
      <c r="BD37" s="158" t="b">
        <v>0</v>
      </c>
      <c r="BE37" s="90" t="b">
        <v>0</v>
      </c>
      <c r="BF37" s="90" t="b">
        <v>0</v>
      </c>
      <c r="BG37" s="91" t="b">
        <v>0</v>
      </c>
      <c r="BH37" s="92">
        <f t="shared" si="8"/>
        <v>0</v>
      </c>
      <c r="BI37" s="93"/>
      <c r="BJ37" s="94">
        <f t="shared" si="9"/>
        <v>0</v>
      </c>
      <c r="BK37" s="95" t="b">
        <v>0</v>
      </c>
      <c r="BL37" s="90" t="b">
        <v>0</v>
      </c>
      <c r="BM37" s="90" t="b">
        <v>0</v>
      </c>
      <c r="BN37" s="90" t="b">
        <v>0</v>
      </c>
      <c r="BO37" s="90" t="b">
        <v>0</v>
      </c>
      <c r="BP37" s="90" t="b">
        <v>0</v>
      </c>
      <c r="BQ37" s="96" t="b">
        <v>0</v>
      </c>
      <c r="BR37" s="97">
        <f t="shared" si="10"/>
        <v>0</v>
      </c>
      <c r="BS37" s="98"/>
      <c r="BT37" s="97">
        <f t="shared" si="11"/>
        <v>0</v>
      </c>
      <c r="BU37" s="95" t="b">
        <v>0</v>
      </c>
      <c r="BV37" s="90" t="b">
        <v>0</v>
      </c>
      <c r="BW37" s="90" t="b">
        <v>0</v>
      </c>
      <c r="BX37" s="90" t="b">
        <v>0</v>
      </c>
      <c r="BY37" s="90" t="b">
        <v>0</v>
      </c>
      <c r="BZ37" s="90" t="b">
        <v>0</v>
      </c>
      <c r="CA37" s="90" t="b">
        <v>0</v>
      </c>
      <c r="CB37" s="90" t="b">
        <v>0</v>
      </c>
      <c r="CC37" s="96" t="b">
        <v>0</v>
      </c>
      <c r="CD37" s="97">
        <f t="shared" si="12"/>
        <v>0</v>
      </c>
      <c r="CE37" s="98"/>
      <c r="CF37" s="97">
        <f t="shared" si="13"/>
        <v>0</v>
      </c>
      <c r="CG37" s="95" t="b">
        <v>0</v>
      </c>
      <c r="CH37" s="90" t="b">
        <v>0</v>
      </c>
      <c r="CI37" s="90" t="b">
        <v>0</v>
      </c>
      <c r="CJ37" s="90" t="b">
        <v>0</v>
      </c>
      <c r="CK37" s="90" t="b">
        <v>0</v>
      </c>
      <c r="CL37" s="96" t="b">
        <v>0</v>
      </c>
      <c r="CM37" s="97">
        <f t="shared" si="14"/>
        <v>0</v>
      </c>
      <c r="CN37" s="98"/>
      <c r="CO37" s="97">
        <f t="shared" si="15"/>
        <v>0</v>
      </c>
      <c r="CP37" s="95" t="b">
        <v>0</v>
      </c>
      <c r="CQ37" s="90" t="b">
        <v>0</v>
      </c>
      <c r="CR37" s="161"/>
      <c r="CS37" s="90" t="b">
        <v>0</v>
      </c>
      <c r="CT37" s="90" t="b">
        <v>0</v>
      </c>
      <c r="CU37" s="90" t="b">
        <v>0</v>
      </c>
      <c r="CV37" s="90" t="b">
        <v>0</v>
      </c>
      <c r="CW37" s="96" t="b">
        <v>0</v>
      </c>
      <c r="CX37" s="97">
        <f t="shared" si="16"/>
        <v>0</v>
      </c>
      <c r="CY37" s="98"/>
      <c r="CZ37" s="97">
        <f t="shared" si="17"/>
        <v>0</v>
      </c>
      <c r="DA37" s="95" t="b">
        <v>0</v>
      </c>
      <c r="DB37" s="90" t="b">
        <v>0</v>
      </c>
      <c r="DC37" s="90" t="b">
        <v>0</v>
      </c>
      <c r="DD37" s="90" t="b">
        <v>0</v>
      </c>
      <c r="DE37" s="90" t="b">
        <v>0</v>
      </c>
      <c r="DF37" s="90" t="b">
        <v>0</v>
      </c>
      <c r="DG37" s="90" t="b">
        <v>0</v>
      </c>
      <c r="DH37" s="90" t="b">
        <v>0</v>
      </c>
      <c r="DI37" s="96" t="b">
        <v>0</v>
      </c>
      <c r="DJ37" s="97">
        <f t="shared" si="18"/>
        <v>0</v>
      </c>
      <c r="DK37" s="98"/>
      <c r="DL37" s="97">
        <f t="shared" si="19"/>
        <v>0</v>
      </c>
    </row>
    <row r="38" spans="1:116" ht="21" customHeight="1" x14ac:dyDescent="0.15">
      <c r="A38" s="113"/>
      <c r="B38" s="157" t="b">
        <v>0</v>
      </c>
      <c r="C38" s="97" t="b">
        <v>0</v>
      </c>
      <c r="D38" s="95" t="b">
        <v>0</v>
      </c>
      <c r="E38" s="90" t="b">
        <v>0</v>
      </c>
      <c r="F38" s="90" t="b">
        <v>0</v>
      </c>
      <c r="G38" s="90" t="b">
        <v>0</v>
      </c>
      <c r="H38" s="90" t="b">
        <v>0</v>
      </c>
      <c r="I38" s="90" t="b">
        <v>0</v>
      </c>
      <c r="J38" s="90" t="b">
        <v>0</v>
      </c>
      <c r="K38" s="91" t="b">
        <v>0</v>
      </c>
      <c r="L38" s="92">
        <f t="shared" si="0"/>
        <v>0</v>
      </c>
      <c r="M38" s="93"/>
      <c r="N38" s="94">
        <f t="shared" si="1"/>
        <v>0</v>
      </c>
      <c r="O38" s="95" t="b">
        <v>0</v>
      </c>
      <c r="P38" s="90" t="b">
        <v>0</v>
      </c>
      <c r="Q38" s="90" t="b">
        <v>0</v>
      </c>
      <c r="R38" s="90" t="b">
        <v>0</v>
      </c>
      <c r="S38" s="90" t="b">
        <v>0</v>
      </c>
      <c r="T38" s="90" t="b">
        <v>0</v>
      </c>
      <c r="U38" s="90" t="b">
        <v>0</v>
      </c>
      <c r="V38" s="90" t="b">
        <v>0</v>
      </c>
      <c r="W38" s="90" t="b">
        <v>0</v>
      </c>
      <c r="X38" s="91" t="b">
        <v>0</v>
      </c>
      <c r="Y38" s="92">
        <f t="shared" si="2"/>
        <v>0</v>
      </c>
      <c r="Z38" s="93"/>
      <c r="AA38" s="94">
        <f t="shared" si="3"/>
        <v>0</v>
      </c>
      <c r="AB38" s="95" t="b">
        <v>0</v>
      </c>
      <c r="AC38" s="90" t="b">
        <v>0</v>
      </c>
      <c r="AD38" s="90" t="b">
        <v>0</v>
      </c>
      <c r="AE38" s="90" t="b">
        <v>0</v>
      </c>
      <c r="AF38" s="90" t="b">
        <v>0</v>
      </c>
      <c r="AG38" s="90" t="b">
        <v>0</v>
      </c>
      <c r="AH38" s="90" t="b">
        <v>0</v>
      </c>
      <c r="AI38" s="91" t="b">
        <v>0</v>
      </c>
      <c r="AJ38" s="92">
        <f t="shared" si="4"/>
        <v>0</v>
      </c>
      <c r="AK38" s="93"/>
      <c r="AL38" s="94">
        <f t="shared" si="5"/>
        <v>0</v>
      </c>
      <c r="AM38" s="95" t="b">
        <v>0</v>
      </c>
      <c r="AN38" s="90" t="b">
        <v>0</v>
      </c>
      <c r="AO38" s="90" t="b">
        <v>0</v>
      </c>
      <c r="AP38" s="90" t="b">
        <v>0</v>
      </c>
      <c r="AQ38" s="90" t="b">
        <v>0</v>
      </c>
      <c r="AR38" s="90" t="b">
        <v>0</v>
      </c>
      <c r="AS38" s="91" t="b">
        <v>0</v>
      </c>
      <c r="AT38" s="92">
        <f t="shared" si="6"/>
        <v>0</v>
      </c>
      <c r="AU38" s="93"/>
      <c r="AV38" s="94">
        <f t="shared" si="7"/>
        <v>0</v>
      </c>
      <c r="AW38" s="95" t="b">
        <v>0</v>
      </c>
      <c r="AX38" s="90" t="b">
        <v>0</v>
      </c>
      <c r="AY38" s="90" t="b">
        <v>0</v>
      </c>
      <c r="AZ38" s="90" t="b">
        <v>0</v>
      </c>
      <c r="BA38" s="90" t="b">
        <v>0</v>
      </c>
      <c r="BB38" s="90" t="b">
        <v>0</v>
      </c>
      <c r="BC38" s="90" t="b">
        <v>0</v>
      </c>
      <c r="BD38" s="156" t="b">
        <v>0</v>
      </c>
      <c r="BE38" s="90" t="b">
        <v>0</v>
      </c>
      <c r="BF38" s="90" t="b">
        <v>0</v>
      </c>
      <c r="BG38" s="91" t="b">
        <v>0</v>
      </c>
      <c r="BH38" s="92">
        <f t="shared" si="8"/>
        <v>0</v>
      </c>
      <c r="BI38" s="93"/>
      <c r="BJ38" s="94">
        <f t="shared" si="9"/>
        <v>0</v>
      </c>
      <c r="BK38" s="95" t="b">
        <v>0</v>
      </c>
      <c r="BL38" s="90" t="b">
        <v>0</v>
      </c>
      <c r="BM38" s="90" t="b">
        <v>0</v>
      </c>
      <c r="BN38" s="90" t="b">
        <v>0</v>
      </c>
      <c r="BO38" s="90" t="b">
        <v>0</v>
      </c>
      <c r="BP38" s="90" t="b">
        <v>0</v>
      </c>
      <c r="BQ38" s="96" t="b">
        <v>0</v>
      </c>
      <c r="BR38" s="97">
        <f t="shared" si="10"/>
        <v>0</v>
      </c>
      <c r="BS38" s="98"/>
      <c r="BT38" s="97">
        <f t="shared" si="11"/>
        <v>0</v>
      </c>
      <c r="BU38" s="95" t="b">
        <v>0</v>
      </c>
      <c r="BV38" s="90" t="b">
        <v>0</v>
      </c>
      <c r="BW38" s="90" t="b">
        <v>0</v>
      </c>
      <c r="BX38" s="90" t="b">
        <v>0</v>
      </c>
      <c r="BY38" s="90" t="b">
        <v>0</v>
      </c>
      <c r="BZ38" s="90" t="b">
        <v>0</v>
      </c>
      <c r="CA38" s="90" t="b">
        <v>0</v>
      </c>
      <c r="CB38" s="90" t="b">
        <v>0</v>
      </c>
      <c r="CC38" s="96" t="b">
        <v>0</v>
      </c>
      <c r="CD38" s="97">
        <f t="shared" si="12"/>
        <v>0</v>
      </c>
      <c r="CE38" s="98"/>
      <c r="CF38" s="97">
        <f t="shared" si="13"/>
        <v>0</v>
      </c>
      <c r="CG38" s="95" t="b">
        <v>0</v>
      </c>
      <c r="CH38" s="90" t="b">
        <v>0</v>
      </c>
      <c r="CI38" s="90" t="b">
        <v>0</v>
      </c>
      <c r="CJ38" s="90" t="b">
        <v>0</v>
      </c>
      <c r="CK38" s="90" t="b">
        <v>0</v>
      </c>
      <c r="CL38" s="96" t="b">
        <v>0</v>
      </c>
      <c r="CM38" s="97">
        <f t="shared" si="14"/>
        <v>0</v>
      </c>
      <c r="CN38" s="98"/>
      <c r="CO38" s="97">
        <f t="shared" si="15"/>
        <v>0</v>
      </c>
      <c r="CP38" s="95" t="b">
        <v>0</v>
      </c>
      <c r="CQ38" s="90" t="b">
        <v>0</v>
      </c>
      <c r="CR38" s="90" t="b">
        <v>0</v>
      </c>
      <c r="CS38" s="90" t="b">
        <v>0</v>
      </c>
      <c r="CT38" s="90" t="b">
        <v>0</v>
      </c>
      <c r="CU38" s="90" t="b">
        <v>0</v>
      </c>
      <c r="CV38" s="90" t="b">
        <v>0</v>
      </c>
      <c r="CW38" s="96" t="b">
        <v>0</v>
      </c>
      <c r="CX38" s="97">
        <f t="shared" si="16"/>
        <v>0</v>
      </c>
      <c r="CY38" s="98"/>
      <c r="CZ38" s="97">
        <f t="shared" si="17"/>
        <v>0</v>
      </c>
      <c r="DA38" s="95" t="b">
        <v>0</v>
      </c>
      <c r="DB38" s="90" t="b">
        <v>0</v>
      </c>
      <c r="DC38" s="90" t="b">
        <v>0</v>
      </c>
      <c r="DD38" s="90" t="b">
        <v>0</v>
      </c>
      <c r="DE38" s="90" t="b">
        <v>0</v>
      </c>
      <c r="DF38" s="90" t="b">
        <v>0</v>
      </c>
      <c r="DG38" s="90" t="b">
        <v>0</v>
      </c>
      <c r="DH38" s="90" t="b">
        <v>0</v>
      </c>
      <c r="DI38" s="96" t="b">
        <v>0</v>
      </c>
      <c r="DJ38" s="97">
        <f t="shared" si="18"/>
        <v>0</v>
      </c>
      <c r="DK38" s="98"/>
      <c r="DL38" s="97">
        <f t="shared" si="19"/>
        <v>0</v>
      </c>
    </row>
    <row r="39" spans="1:116" ht="21" customHeight="1" x14ac:dyDescent="0.15">
      <c r="A39" s="113"/>
      <c r="B39" s="157" t="b">
        <v>0</v>
      </c>
      <c r="C39" s="97" t="b">
        <v>0</v>
      </c>
      <c r="D39" s="95" t="b">
        <v>0</v>
      </c>
      <c r="E39" s="90" t="b">
        <v>0</v>
      </c>
      <c r="F39" s="90" t="b">
        <v>0</v>
      </c>
      <c r="G39" s="90" t="b">
        <v>0</v>
      </c>
      <c r="H39" s="90" t="b">
        <v>0</v>
      </c>
      <c r="I39" s="90" t="b">
        <v>0</v>
      </c>
      <c r="J39" s="90" t="b">
        <v>0</v>
      </c>
      <c r="K39" s="91" t="b">
        <v>0</v>
      </c>
      <c r="L39" s="92">
        <f t="shared" si="0"/>
        <v>0</v>
      </c>
      <c r="M39" s="93"/>
      <c r="N39" s="94">
        <f t="shared" si="1"/>
        <v>0</v>
      </c>
      <c r="O39" s="95" t="b">
        <v>0</v>
      </c>
      <c r="P39" s="90" t="b">
        <v>0</v>
      </c>
      <c r="Q39" s="90" t="b">
        <v>0</v>
      </c>
      <c r="R39" s="90" t="b">
        <v>0</v>
      </c>
      <c r="S39" s="90" t="b">
        <v>0</v>
      </c>
      <c r="T39" s="90" t="b">
        <v>0</v>
      </c>
      <c r="U39" s="90" t="b">
        <v>0</v>
      </c>
      <c r="V39" s="90" t="b">
        <v>0</v>
      </c>
      <c r="W39" s="90" t="b">
        <v>0</v>
      </c>
      <c r="X39" s="91" t="b">
        <v>0</v>
      </c>
      <c r="Y39" s="92">
        <f t="shared" si="2"/>
        <v>0</v>
      </c>
      <c r="Z39" s="93"/>
      <c r="AA39" s="94">
        <f t="shared" si="3"/>
        <v>0</v>
      </c>
      <c r="AB39" s="95" t="b">
        <v>0</v>
      </c>
      <c r="AC39" s="90" t="b">
        <v>0</v>
      </c>
      <c r="AD39" s="90" t="b">
        <v>0</v>
      </c>
      <c r="AE39" s="90" t="b">
        <v>0</v>
      </c>
      <c r="AF39" s="90" t="b">
        <v>0</v>
      </c>
      <c r="AG39" s="90" t="b">
        <v>0</v>
      </c>
      <c r="AH39" s="90" t="b">
        <v>0</v>
      </c>
      <c r="AI39" s="91" t="b">
        <v>0</v>
      </c>
      <c r="AJ39" s="92">
        <f t="shared" si="4"/>
        <v>0</v>
      </c>
      <c r="AK39" s="93"/>
      <c r="AL39" s="94">
        <f t="shared" si="5"/>
        <v>0</v>
      </c>
      <c r="AM39" s="95" t="b">
        <v>0</v>
      </c>
      <c r="AN39" s="90" t="b">
        <v>0</v>
      </c>
      <c r="AO39" s="90" t="b">
        <v>0</v>
      </c>
      <c r="AP39" s="90" t="b">
        <v>0</v>
      </c>
      <c r="AQ39" s="90" t="b">
        <v>0</v>
      </c>
      <c r="AR39" s="90" t="b">
        <v>0</v>
      </c>
      <c r="AS39" s="91" t="b">
        <v>0</v>
      </c>
      <c r="AT39" s="92">
        <f t="shared" si="6"/>
        <v>0</v>
      </c>
      <c r="AU39" s="93"/>
      <c r="AV39" s="94">
        <f t="shared" si="7"/>
        <v>0</v>
      </c>
      <c r="AW39" s="95" t="b">
        <v>0</v>
      </c>
      <c r="AX39" s="90" t="b">
        <v>0</v>
      </c>
      <c r="AY39" s="90" t="b">
        <v>0</v>
      </c>
      <c r="AZ39" s="90" t="b">
        <v>0</v>
      </c>
      <c r="BA39" s="90" t="b">
        <v>0</v>
      </c>
      <c r="BB39" s="90" t="b">
        <v>0</v>
      </c>
      <c r="BC39" s="90" t="b">
        <v>0</v>
      </c>
      <c r="BD39" s="158" t="b">
        <v>0</v>
      </c>
      <c r="BE39" s="90" t="b">
        <v>0</v>
      </c>
      <c r="BF39" s="90" t="b">
        <v>0</v>
      </c>
      <c r="BG39" s="91" t="b">
        <v>0</v>
      </c>
      <c r="BH39" s="92">
        <f t="shared" si="8"/>
        <v>0</v>
      </c>
      <c r="BI39" s="93"/>
      <c r="BJ39" s="94">
        <f t="shared" si="9"/>
        <v>0</v>
      </c>
      <c r="BK39" s="95" t="b">
        <v>0</v>
      </c>
      <c r="BL39" s="90" t="b">
        <v>0</v>
      </c>
      <c r="BM39" s="90" t="b">
        <v>0</v>
      </c>
      <c r="BN39" s="90" t="b">
        <v>0</v>
      </c>
      <c r="BO39" s="90" t="b">
        <v>0</v>
      </c>
      <c r="BP39" s="90" t="b">
        <v>0</v>
      </c>
      <c r="BQ39" s="96" t="b">
        <v>0</v>
      </c>
      <c r="BR39" s="97">
        <f t="shared" si="10"/>
        <v>0</v>
      </c>
      <c r="BS39" s="98"/>
      <c r="BT39" s="97">
        <f t="shared" si="11"/>
        <v>0</v>
      </c>
      <c r="BU39" s="95" t="b">
        <v>0</v>
      </c>
      <c r="BV39" s="90" t="b">
        <v>0</v>
      </c>
      <c r="BW39" s="90" t="b">
        <v>0</v>
      </c>
      <c r="BX39" s="90" t="b">
        <v>0</v>
      </c>
      <c r="BY39" s="90" t="b">
        <v>0</v>
      </c>
      <c r="BZ39" s="90" t="b">
        <v>0</v>
      </c>
      <c r="CA39" s="90" t="b">
        <v>0</v>
      </c>
      <c r="CB39" s="90" t="b">
        <v>0</v>
      </c>
      <c r="CC39" s="96" t="b">
        <v>0</v>
      </c>
      <c r="CD39" s="97">
        <f t="shared" si="12"/>
        <v>0</v>
      </c>
      <c r="CE39" s="98"/>
      <c r="CF39" s="97">
        <f t="shared" si="13"/>
        <v>0</v>
      </c>
      <c r="CG39" s="95" t="b">
        <v>0</v>
      </c>
      <c r="CH39" s="90" t="b">
        <v>0</v>
      </c>
      <c r="CI39" s="90" t="b">
        <v>0</v>
      </c>
      <c r="CJ39" s="90" t="b">
        <v>0</v>
      </c>
      <c r="CK39" s="90" t="b">
        <v>0</v>
      </c>
      <c r="CL39" s="96" t="b">
        <v>0</v>
      </c>
      <c r="CM39" s="97">
        <f t="shared" si="14"/>
        <v>0</v>
      </c>
      <c r="CN39" s="98"/>
      <c r="CO39" s="97">
        <f t="shared" si="15"/>
        <v>0</v>
      </c>
      <c r="CP39" s="95" t="b">
        <v>0</v>
      </c>
      <c r="CQ39" s="90" t="b">
        <v>0</v>
      </c>
      <c r="CR39" s="90" t="b">
        <v>0</v>
      </c>
      <c r="CS39" s="90" t="b">
        <v>0</v>
      </c>
      <c r="CT39" s="90" t="b">
        <v>0</v>
      </c>
      <c r="CU39" s="90" t="b">
        <v>0</v>
      </c>
      <c r="CV39" s="90" t="b">
        <v>0</v>
      </c>
      <c r="CW39" s="96" t="b">
        <v>0</v>
      </c>
      <c r="CX39" s="97">
        <f t="shared" si="16"/>
        <v>0</v>
      </c>
      <c r="CY39" s="98"/>
      <c r="CZ39" s="97">
        <f t="shared" si="17"/>
        <v>0</v>
      </c>
      <c r="DA39" s="95" t="b">
        <v>0</v>
      </c>
      <c r="DB39" s="90" t="b">
        <v>0</v>
      </c>
      <c r="DC39" s="90" t="b">
        <v>0</v>
      </c>
      <c r="DD39" s="90" t="b">
        <v>0</v>
      </c>
      <c r="DE39" s="90" t="b">
        <v>0</v>
      </c>
      <c r="DF39" s="90" t="b">
        <v>0</v>
      </c>
      <c r="DG39" s="90" t="b">
        <v>0</v>
      </c>
      <c r="DH39" s="90" t="b">
        <v>0</v>
      </c>
      <c r="DI39" s="96" t="b">
        <v>0</v>
      </c>
      <c r="DJ39" s="97">
        <f t="shared" si="18"/>
        <v>0</v>
      </c>
      <c r="DK39" s="98"/>
      <c r="DL39" s="97">
        <f t="shared" si="19"/>
        <v>0</v>
      </c>
    </row>
    <row r="40" spans="1:116" ht="21" customHeight="1" x14ac:dyDescent="0.15">
      <c r="A40" s="114"/>
      <c r="B40" s="157" t="b">
        <v>0</v>
      </c>
      <c r="C40" s="97" t="b">
        <v>0</v>
      </c>
      <c r="D40" s="95" t="b">
        <v>0</v>
      </c>
      <c r="E40" s="90" t="b">
        <v>0</v>
      </c>
      <c r="F40" s="90" t="b">
        <v>0</v>
      </c>
      <c r="G40" s="90" t="b">
        <v>0</v>
      </c>
      <c r="H40" s="90" t="b">
        <v>0</v>
      </c>
      <c r="I40" s="90" t="b">
        <v>0</v>
      </c>
      <c r="J40" s="90" t="b">
        <v>0</v>
      </c>
      <c r="K40" s="91" t="b">
        <v>0</v>
      </c>
      <c r="L40" s="92">
        <f t="shared" si="0"/>
        <v>0</v>
      </c>
      <c r="M40" s="93"/>
      <c r="N40" s="94">
        <f t="shared" si="1"/>
        <v>0</v>
      </c>
      <c r="O40" s="95" t="b">
        <v>0</v>
      </c>
      <c r="P40" s="90" t="b">
        <v>0</v>
      </c>
      <c r="Q40" s="90" t="b">
        <v>0</v>
      </c>
      <c r="R40" s="90" t="b">
        <v>0</v>
      </c>
      <c r="S40" s="90" t="b">
        <v>0</v>
      </c>
      <c r="T40" s="90" t="b">
        <v>0</v>
      </c>
      <c r="U40" s="90" t="b">
        <v>0</v>
      </c>
      <c r="V40" s="90" t="b">
        <v>0</v>
      </c>
      <c r="W40" s="90" t="b">
        <v>0</v>
      </c>
      <c r="X40" s="91" t="b">
        <v>0</v>
      </c>
      <c r="Y40" s="92">
        <f t="shared" si="2"/>
        <v>0</v>
      </c>
      <c r="Z40" s="93"/>
      <c r="AA40" s="94">
        <f t="shared" si="3"/>
        <v>0</v>
      </c>
      <c r="AB40" s="95" t="b">
        <v>0</v>
      </c>
      <c r="AC40" s="90" t="b">
        <v>0</v>
      </c>
      <c r="AD40" s="90" t="b">
        <v>0</v>
      </c>
      <c r="AE40" s="90" t="b">
        <v>0</v>
      </c>
      <c r="AF40" s="90" t="b">
        <v>0</v>
      </c>
      <c r="AG40" s="90" t="b">
        <v>0</v>
      </c>
      <c r="AH40" s="90" t="b">
        <v>0</v>
      </c>
      <c r="AI40" s="91" t="b">
        <v>0</v>
      </c>
      <c r="AJ40" s="92">
        <f t="shared" si="4"/>
        <v>0</v>
      </c>
      <c r="AK40" s="93"/>
      <c r="AL40" s="94">
        <f t="shared" si="5"/>
        <v>0</v>
      </c>
      <c r="AM40" s="95" t="b">
        <v>0</v>
      </c>
      <c r="AN40" s="90" t="b">
        <v>0</v>
      </c>
      <c r="AO40" s="90" t="b">
        <v>0</v>
      </c>
      <c r="AP40" s="90" t="b">
        <v>0</v>
      </c>
      <c r="AQ40" s="90" t="b">
        <v>0</v>
      </c>
      <c r="AR40" s="90" t="b">
        <v>0</v>
      </c>
      <c r="AS40" s="91" t="b">
        <v>0</v>
      </c>
      <c r="AT40" s="92">
        <f t="shared" si="6"/>
        <v>0</v>
      </c>
      <c r="AU40" s="93"/>
      <c r="AV40" s="94">
        <f t="shared" si="7"/>
        <v>0</v>
      </c>
      <c r="AW40" s="95" t="b">
        <v>0</v>
      </c>
      <c r="AX40" s="90" t="b">
        <v>0</v>
      </c>
      <c r="AY40" s="90" t="b">
        <v>0</v>
      </c>
      <c r="AZ40" s="90" t="b">
        <v>0</v>
      </c>
      <c r="BA40" s="90" t="b">
        <v>0</v>
      </c>
      <c r="BB40" s="90" t="b">
        <v>0</v>
      </c>
      <c r="BC40" s="90" t="b">
        <v>0</v>
      </c>
      <c r="BD40" s="156" t="b">
        <v>0</v>
      </c>
      <c r="BE40" s="90" t="b">
        <v>0</v>
      </c>
      <c r="BF40" s="90" t="b">
        <v>0</v>
      </c>
      <c r="BG40" s="91" t="b">
        <v>0</v>
      </c>
      <c r="BH40" s="92">
        <f t="shared" si="8"/>
        <v>0</v>
      </c>
      <c r="BI40" s="93"/>
      <c r="BJ40" s="94">
        <f t="shared" si="9"/>
        <v>0</v>
      </c>
      <c r="BK40" s="95" t="b">
        <v>0</v>
      </c>
      <c r="BL40" s="90" t="b">
        <v>0</v>
      </c>
      <c r="BM40" s="90" t="b">
        <v>0</v>
      </c>
      <c r="BN40" s="90" t="b">
        <v>0</v>
      </c>
      <c r="BO40" s="90" t="b">
        <v>0</v>
      </c>
      <c r="BP40" s="90" t="b">
        <v>0</v>
      </c>
      <c r="BQ40" s="96" t="b">
        <v>0</v>
      </c>
      <c r="BR40" s="97">
        <f t="shared" si="10"/>
        <v>0</v>
      </c>
      <c r="BS40" s="98"/>
      <c r="BT40" s="97">
        <f t="shared" si="11"/>
        <v>0</v>
      </c>
      <c r="BU40" s="95" t="b">
        <v>0</v>
      </c>
      <c r="BV40" s="90" t="b">
        <v>0</v>
      </c>
      <c r="BW40" s="90" t="b">
        <v>0</v>
      </c>
      <c r="BX40" s="90" t="b">
        <v>0</v>
      </c>
      <c r="BY40" s="90" t="b">
        <v>0</v>
      </c>
      <c r="BZ40" s="90" t="b">
        <v>0</v>
      </c>
      <c r="CA40" s="90" t="b">
        <v>0</v>
      </c>
      <c r="CB40" s="90" t="b">
        <v>0</v>
      </c>
      <c r="CC40" s="96" t="b">
        <v>0</v>
      </c>
      <c r="CD40" s="97">
        <f t="shared" si="12"/>
        <v>0</v>
      </c>
      <c r="CE40" s="98"/>
      <c r="CF40" s="97">
        <f t="shared" si="13"/>
        <v>0</v>
      </c>
      <c r="CG40" s="95" t="b">
        <v>0</v>
      </c>
      <c r="CH40" s="90" t="b">
        <v>0</v>
      </c>
      <c r="CI40" s="90" t="b">
        <v>0</v>
      </c>
      <c r="CJ40" s="90" t="b">
        <v>0</v>
      </c>
      <c r="CK40" s="90" t="b">
        <v>0</v>
      </c>
      <c r="CL40" s="96" t="b">
        <v>0</v>
      </c>
      <c r="CM40" s="97">
        <f t="shared" si="14"/>
        <v>0</v>
      </c>
      <c r="CN40" s="98"/>
      <c r="CO40" s="97">
        <f t="shared" si="15"/>
        <v>0</v>
      </c>
      <c r="CP40" s="95" t="b">
        <v>0</v>
      </c>
      <c r="CQ40" s="90" t="b">
        <v>0</v>
      </c>
      <c r="CR40" s="90" t="b">
        <v>0</v>
      </c>
      <c r="CS40" s="90" t="b">
        <v>0</v>
      </c>
      <c r="CT40" s="90" t="b">
        <v>0</v>
      </c>
      <c r="CU40" s="90" t="b">
        <v>0</v>
      </c>
      <c r="CV40" s="90" t="b">
        <v>0</v>
      </c>
      <c r="CW40" s="96" t="b">
        <v>0</v>
      </c>
      <c r="CX40" s="97">
        <f t="shared" si="16"/>
        <v>0</v>
      </c>
      <c r="CY40" s="98"/>
      <c r="CZ40" s="97">
        <f t="shared" si="17"/>
        <v>0</v>
      </c>
      <c r="DA40" s="95" t="b">
        <v>0</v>
      </c>
      <c r="DB40" s="90" t="b">
        <v>0</v>
      </c>
      <c r="DC40" s="90" t="b">
        <v>0</v>
      </c>
      <c r="DD40" s="90" t="b">
        <v>0</v>
      </c>
      <c r="DE40" s="90" t="b">
        <v>0</v>
      </c>
      <c r="DF40" s="90" t="b">
        <v>0</v>
      </c>
      <c r="DG40" s="90" t="b">
        <v>0</v>
      </c>
      <c r="DH40" s="90" t="b">
        <v>0</v>
      </c>
      <c r="DI40" s="96" t="b">
        <v>0</v>
      </c>
      <c r="DJ40" s="97">
        <f t="shared" si="18"/>
        <v>0</v>
      </c>
      <c r="DK40" s="98"/>
      <c r="DL40" s="97">
        <f t="shared" si="19"/>
        <v>0</v>
      </c>
    </row>
    <row r="41" spans="1:116" ht="21" customHeight="1" x14ac:dyDescent="0.15">
      <c r="A41" s="113"/>
      <c r="B41" s="157" t="b">
        <v>0</v>
      </c>
      <c r="C41" s="97" t="b">
        <v>0</v>
      </c>
      <c r="D41" s="95" t="b">
        <v>0</v>
      </c>
      <c r="E41" s="90" t="b">
        <v>0</v>
      </c>
      <c r="F41" s="90" t="b">
        <v>0</v>
      </c>
      <c r="G41" s="90" t="b">
        <v>0</v>
      </c>
      <c r="H41" s="90" t="b">
        <v>0</v>
      </c>
      <c r="I41" s="90" t="b">
        <v>0</v>
      </c>
      <c r="J41" s="90" t="b">
        <v>0</v>
      </c>
      <c r="K41" s="91" t="b">
        <v>0</v>
      </c>
      <c r="L41" s="92">
        <f t="shared" si="0"/>
        <v>0</v>
      </c>
      <c r="M41" s="93"/>
      <c r="N41" s="94">
        <f t="shared" si="1"/>
        <v>0</v>
      </c>
      <c r="O41" s="95" t="b">
        <v>0</v>
      </c>
      <c r="P41" s="90" t="b">
        <v>0</v>
      </c>
      <c r="Q41" s="90" t="b">
        <v>0</v>
      </c>
      <c r="R41" s="90" t="b">
        <v>0</v>
      </c>
      <c r="S41" s="90" t="b">
        <v>0</v>
      </c>
      <c r="T41" s="90" t="b">
        <v>0</v>
      </c>
      <c r="U41" s="90" t="b">
        <v>0</v>
      </c>
      <c r="V41" s="90" t="b">
        <v>0</v>
      </c>
      <c r="W41" s="90" t="b">
        <v>0</v>
      </c>
      <c r="X41" s="91" t="b">
        <v>0</v>
      </c>
      <c r="Y41" s="92">
        <f t="shared" si="2"/>
        <v>0</v>
      </c>
      <c r="Z41" s="93"/>
      <c r="AA41" s="94">
        <f t="shared" si="3"/>
        <v>0</v>
      </c>
      <c r="AB41" s="95" t="b">
        <v>0</v>
      </c>
      <c r="AC41" s="90" t="b">
        <v>0</v>
      </c>
      <c r="AD41" s="90" t="b">
        <v>0</v>
      </c>
      <c r="AE41" s="90" t="b">
        <v>0</v>
      </c>
      <c r="AF41" s="90" t="b">
        <v>0</v>
      </c>
      <c r="AG41" s="90" t="b">
        <v>0</v>
      </c>
      <c r="AH41" s="90" t="b">
        <v>0</v>
      </c>
      <c r="AI41" s="91" t="b">
        <v>0</v>
      </c>
      <c r="AJ41" s="92">
        <f t="shared" si="4"/>
        <v>0</v>
      </c>
      <c r="AK41" s="93"/>
      <c r="AL41" s="94">
        <f t="shared" si="5"/>
        <v>0</v>
      </c>
      <c r="AM41" s="95" t="b">
        <v>0</v>
      </c>
      <c r="AN41" s="90" t="b">
        <v>0</v>
      </c>
      <c r="AO41" s="90" t="b">
        <v>0</v>
      </c>
      <c r="AP41" s="90" t="b">
        <v>0</v>
      </c>
      <c r="AQ41" s="90" t="b">
        <v>0</v>
      </c>
      <c r="AR41" s="90" t="b">
        <v>0</v>
      </c>
      <c r="AS41" s="91" t="b">
        <v>0</v>
      </c>
      <c r="AT41" s="92">
        <f t="shared" si="6"/>
        <v>0</v>
      </c>
      <c r="AU41" s="93"/>
      <c r="AV41" s="94">
        <f t="shared" si="7"/>
        <v>0</v>
      </c>
      <c r="AW41" s="95" t="b">
        <v>0</v>
      </c>
      <c r="AX41" s="90" t="b">
        <v>0</v>
      </c>
      <c r="AY41" s="90" t="b">
        <v>0</v>
      </c>
      <c r="AZ41" s="90" t="b">
        <v>0</v>
      </c>
      <c r="BA41" s="90" t="b">
        <v>0</v>
      </c>
      <c r="BB41" s="90" t="b">
        <v>0</v>
      </c>
      <c r="BC41" s="90" t="b">
        <v>0</v>
      </c>
      <c r="BD41" s="158" t="b">
        <v>0</v>
      </c>
      <c r="BE41" s="90" t="b">
        <v>0</v>
      </c>
      <c r="BF41" s="90" t="b">
        <v>0</v>
      </c>
      <c r="BG41" s="91" t="b">
        <v>0</v>
      </c>
      <c r="BH41" s="92">
        <f t="shared" si="8"/>
        <v>0</v>
      </c>
      <c r="BI41" s="93"/>
      <c r="BJ41" s="94">
        <f t="shared" si="9"/>
        <v>0</v>
      </c>
      <c r="BK41" s="95" t="b">
        <v>0</v>
      </c>
      <c r="BL41" s="90" t="b">
        <v>0</v>
      </c>
      <c r="BM41" s="90" t="b">
        <v>0</v>
      </c>
      <c r="BN41" s="90" t="b">
        <v>0</v>
      </c>
      <c r="BO41" s="90" t="b">
        <v>0</v>
      </c>
      <c r="BP41" s="90" t="b">
        <v>0</v>
      </c>
      <c r="BQ41" s="96" t="b">
        <v>0</v>
      </c>
      <c r="BR41" s="97">
        <f t="shared" si="10"/>
        <v>0</v>
      </c>
      <c r="BS41" s="98"/>
      <c r="BT41" s="97">
        <f t="shared" si="11"/>
        <v>0</v>
      </c>
      <c r="BU41" s="95" t="b">
        <v>0</v>
      </c>
      <c r="BV41" s="90" t="b">
        <v>0</v>
      </c>
      <c r="BW41" s="90" t="b">
        <v>0</v>
      </c>
      <c r="BX41" s="90" t="b">
        <v>0</v>
      </c>
      <c r="BY41" s="90" t="b">
        <v>0</v>
      </c>
      <c r="BZ41" s="90" t="b">
        <v>0</v>
      </c>
      <c r="CA41" s="90" t="b">
        <v>0</v>
      </c>
      <c r="CB41" s="90" t="b">
        <v>0</v>
      </c>
      <c r="CC41" s="96" t="b">
        <v>0</v>
      </c>
      <c r="CD41" s="97">
        <f t="shared" si="12"/>
        <v>0</v>
      </c>
      <c r="CE41" s="98"/>
      <c r="CF41" s="97">
        <f t="shared" si="13"/>
        <v>0</v>
      </c>
      <c r="CG41" s="95" t="b">
        <v>0</v>
      </c>
      <c r="CH41" s="90" t="b">
        <v>0</v>
      </c>
      <c r="CI41" s="90" t="b">
        <v>0</v>
      </c>
      <c r="CJ41" s="90" t="b">
        <v>0</v>
      </c>
      <c r="CK41" s="90" t="b">
        <v>0</v>
      </c>
      <c r="CL41" s="96" t="b">
        <v>0</v>
      </c>
      <c r="CM41" s="97">
        <f t="shared" si="14"/>
        <v>0</v>
      </c>
      <c r="CN41" s="98"/>
      <c r="CO41" s="97">
        <f t="shared" si="15"/>
        <v>0</v>
      </c>
      <c r="CP41" s="95" t="b">
        <v>0</v>
      </c>
      <c r="CQ41" s="90" t="b">
        <v>0</v>
      </c>
      <c r="CR41" s="90" t="b">
        <v>0</v>
      </c>
      <c r="CS41" s="90" t="b">
        <v>0</v>
      </c>
      <c r="CT41" s="90" t="b">
        <v>0</v>
      </c>
      <c r="CU41" s="90" t="b">
        <v>0</v>
      </c>
      <c r="CV41" s="90" t="b">
        <v>0</v>
      </c>
      <c r="CW41" s="96" t="b">
        <v>0</v>
      </c>
      <c r="CX41" s="97">
        <f t="shared" si="16"/>
        <v>0</v>
      </c>
      <c r="CY41" s="98"/>
      <c r="CZ41" s="97">
        <f t="shared" si="17"/>
        <v>0</v>
      </c>
      <c r="DA41" s="95" t="b">
        <v>0</v>
      </c>
      <c r="DB41" s="90" t="b">
        <v>0</v>
      </c>
      <c r="DC41" s="90" t="b">
        <v>0</v>
      </c>
      <c r="DD41" s="90" t="b">
        <v>0</v>
      </c>
      <c r="DE41" s="90" t="b">
        <v>0</v>
      </c>
      <c r="DF41" s="90" t="b">
        <v>0</v>
      </c>
      <c r="DG41" s="90" t="b">
        <v>0</v>
      </c>
      <c r="DH41" s="90" t="b">
        <v>0</v>
      </c>
      <c r="DI41" s="96" t="b">
        <v>0</v>
      </c>
      <c r="DJ41" s="97">
        <f t="shared" si="18"/>
        <v>0</v>
      </c>
      <c r="DK41" s="98"/>
      <c r="DL41" s="97">
        <f t="shared" si="19"/>
        <v>0</v>
      </c>
    </row>
    <row r="42" spans="1:116" ht="21" customHeight="1" x14ac:dyDescent="0.15">
      <c r="A42" s="113"/>
      <c r="B42" s="157" t="b">
        <v>0</v>
      </c>
      <c r="C42" s="97" t="b">
        <v>0</v>
      </c>
      <c r="D42" s="95" t="b">
        <v>0</v>
      </c>
      <c r="E42" s="90" t="b">
        <v>0</v>
      </c>
      <c r="F42" s="90" t="b">
        <v>0</v>
      </c>
      <c r="G42" s="90" t="b">
        <v>0</v>
      </c>
      <c r="H42" s="90" t="b">
        <v>0</v>
      </c>
      <c r="I42" s="90" t="b">
        <v>0</v>
      </c>
      <c r="J42" s="90" t="b">
        <v>0</v>
      </c>
      <c r="K42" s="91" t="b">
        <v>0</v>
      </c>
      <c r="L42" s="92">
        <f t="shared" si="0"/>
        <v>0</v>
      </c>
      <c r="M42" s="93"/>
      <c r="N42" s="94">
        <f t="shared" si="1"/>
        <v>0</v>
      </c>
      <c r="O42" s="95" t="b">
        <v>0</v>
      </c>
      <c r="P42" s="90" t="b">
        <v>0</v>
      </c>
      <c r="Q42" s="90" t="b">
        <v>0</v>
      </c>
      <c r="R42" s="90" t="b">
        <v>0</v>
      </c>
      <c r="S42" s="90" t="b">
        <v>0</v>
      </c>
      <c r="T42" s="90" t="b">
        <v>0</v>
      </c>
      <c r="U42" s="90" t="b">
        <v>0</v>
      </c>
      <c r="V42" s="90" t="b">
        <v>0</v>
      </c>
      <c r="W42" s="90" t="b">
        <v>0</v>
      </c>
      <c r="X42" s="91" t="b">
        <v>0</v>
      </c>
      <c r="Y42" s="92">
        <f t="shared" si="2"/>
        <v>0</v>
      </c>
      <c r="Z42" s="93"/>
      <c r="AA42" s="94">
        <f t="shared" si="3"/>
        <v>0</v>
      </c>
      <c r="AB42" s="95" t="b">
        <v>0</v>
      </c>
      <c r="AC42" s="90" t="b">
        <v>0</v>
      </c>
      <c r="AD42" s="90" t="b">
        <v>0</v>
      </c>
      <c r="AE42" s="90" t="b">
        <v>0</v>
      </c>
      <c r="AF42" s="90" t="b">
        <v>0</v>
      </c>
      <c r="AG42" s="90" t="b">
        <v>0</v>
      </c>
      <c r="AH42" s="90" t="b">
        <v>0</v>
      </c>
      <c r="AI42" s="91" t="b">
        <v>0</v>
      </c>
      <c r="AJ42" s="92">
        <f t="shared" si="4"/>
        <v>0</v>
      </c>
      <c r="AK42" s="93"/>
      <c r="AL42" s="94">
        <f t="shared" si="5"/>
        <v>0</v>
      </c>
      <c r="AM42" s="95" t="b">
        <v>0</v>
      </c>
      <c r="AN42" s="90" t="b">
        <v>0</v>
      </c>
      <c r="AO42" s="90" t="b">
        <v>0</v>
      </c>
      <c r="AP42" s="90" t="b">
        <v>0</v>
      </c>
      <c r="AQ42" s="90" t="b">
        <v>0</v>
      </c>
      <c r="AR42" s="90" t="b">
        <v>0</v>
      </c>
      <c r="AS42" s="91" t="b">
        <v>0</v>
      </c>
      <c r="AT42" s="92">
        <f t="shared" si="6"/>
        <v>0</v>
      </c>
      <c r="AU42" s="93"/>
      <c r="AV42" s="94">
        <f t="shared" si="7"/>
        <v>0</v>
      </c>
      <c r="AW42" s="95" t="b">
        <v>0</v>
      </c>
      <c r="AX42" s="90" t="b">
        <v>0</v>
      </c>
      <c r="AY42" s="90" t="b">
        <v>0</v>
      </c>
      <c r="AZ42" s="90" t="b">
        <v>0</v>
      </c>
      <c r="BA42" s="90" t="b">
        <v>0</v>
      </c>
      <c r="BB42" s="90" t="b">
        <v>0</v>
      </c>
      <c r="BC42" s="90" t="b">
        <v>0</v>
      </c>
      <c r="BD42" s="156" t="b">
        <v>0</v>
      </c>
      <c r="BE42" s="90" t="b">
        <v>0</v>
      </c>
      <c r="BF42" s="90" t="b">
        <v>0</v>
      </c>
      <c r="BG42" s="91" t="b">
        <v>0</v>
      </c>
      <c r="BH42" s="92">
        <f t="shared" si="8"/>
        <v>0</v>
      </c>
      <c r="BI42" s="93"/>
      <c r="BJ42" s="94">
        <f t="shared" si="9"/>
        <v>0</v>
      </c>
      <c r="BK42" s="95" t="b">
        <v>0</v>
      </c>
      <c r="BL42" s="90" t="b">
        <v>0</v>
      </c>
      <c r="BM42" s="90" t="b">
        <v>0</v>
      </c>
      <c r="BN42" s="90" t="b">
        <v>0</v>
      </c>
      <c r="BO42" s="90" t="b">
        <v>0</v>
      </c>
      <c r="BP42" s="90" t="b">
        <v>0</v>
      </c>
      <c r="BQ42" s="96" t="b">
        <v>0</v>
      </c>
      <c r="BR42" s="97">
        <f t="shared" si="10"/>
        <v>0</v>
      </c>
      <c r="BS42" s="98"/>
      <c r="BT42" s="97">
        <f t="shared" si="11"/>
        <v>0</v>
      </c>
      <c r="BU42" s="95" t="b">
        <v>0</v>
      </c>
      <c r="BV42" s="90" t="b">
        <v>0</v>
      </c>
      <c r="BW42" s="90" t="b">
        <v>0</v>
      </c>
      <c r="BX42" s="90" t="b">
        <v>0</v>
      </c>
      <c r="BY42" s="90" t="b">
        <v>0</v>
      </c>
      <c r="BZ42" s="90" t="b">
        <v>0</v>
      </c>
      <c r="CA42" s="90" t="b">
        <v>0</v>
      </c>
      <c r="CB42" s="90" t="b">
        <v>0</v>
      </c>
      <c r="CC42" s="96" t="b">
        <v>0</v>
      </c>
      <c r="CD42" s="97">
        <f t="shared" si="12"/>
        <v>0</v>
      </c>
      <c r="CE42" s="98"/>
      <c r="CF42" s="97">
        <f t="shared" si="13"/>
        <v>0</v>
      </c>
      <c r="CG42" s="95" t="b">
        <v>0</v>
      </c>
      <c r="CH42" s="90" t="b">
        <v>0</v>
      </c>
      <c r="CI42" s="90" t="b">
        <v>0</v>
      </c>
      <c r="CJ42" s="90" t="b">
        <v>0</v>
      </c>
      <c r="CK42" s="90" t="b">
        <v>0</v>
      </c>
      <c r="CL42" s="96" t="b">
        <v>0</v>
      </c>
      <c r="CM42" s="97">
        <f t="shared" si="14"/>
        <v>0</v>
      </c>
      <c r="CN42" s="98"/>
      <c r="CO42" s="97">
        <f t="shared" si="15"/>
        <v>0</v>
      </c>
      <c r="CP42" s="95" t="b">
        <v>0</v>
      </c>
      <c r="CQ42" s="90" t="b">
        <v>0</v>
      </c>
      <c r="CR42" s="90" t="b">
        <v>0</v>
      </c>
      <c r="CS42" s="90" t="b">
        <v>0</v>
      </c>
      <c r="CT42" s="90" t="b">
        <v>0</v>
      </c>
      <c r="CU42" s="90" t="b">
        <v>0</v>
      </c>
      <c r="CV42" s="90" t="b">
        <v>0</v>
      </c>
      <c r="CW42" s="96" t="b">
        <v>0</v>
      </c>
      <c r="CX42" s="97">
        <f t="shared" si="16"/>
        <v>0</v>
      </c>
      <c r="CY42" s="98"/>
      <c r="CZ42" s="97">
        <f t="shared" si="17"/>
        <v>0</v>
      </c>
      <c r="DA42" s="95" t="b">
        <v>0</v>
      </c>
      <c r="DB42" s="90" t="b">
        <v>0</v>
      </c>
      <c r="DC42" s="90" t="b">
        <v>0</v>
      </c>
      <c r="DD42" s="90" t="b">
        <v>0</v>
      </c>
      <c r="DE42" s="90" t="b">
        <v>0</v>
      </c>
      <c r="DF42" s="90" t="b">
        <v>0</v>
      </c>
      <c r="DG42" s="90" t="b">
        <v>0</v>
      </c>
      <c r="DH42" s="90" t="b">
        <v>0</v>
      </c>
      <c r="DI42" s="96" t="b">
        <v>0</v>
      </c>
      <c r="DJ42" s="97">
        <f t="shared" si="18"/>
        <v>0</v>
      </c>
      <c r="DK42" s="98"/>
      <c r="DL42" s="97">
        <f t="shared" si="19"/>
        <v>0</v>
      </c>
    </row>
    <row r="43" spans="1:116" ht="21" customHeight="1" x14ac:dyDescent="0.15">
      <c r="A43" s="113"/>
      <c r="B43" s="157" t="b">
        <v>0</v>
      </c>
      <c r="C43" s="97" t="b">
        <v>0</v>
      </c>
      <c r="D43" s="95" t="b">
        <v>0</v>
      </c>
      <c r="E43" s="90" t="b">
        <v>0</v>
      </c>
      <c r="F43" s="90" t="b">
        <v>0</v>
      </c>
      <c r="G43" s="90" t="b">
        <v>0</v>
      </c>
      <c r="H43" s="90" t="b">
        <v>0</v>
      </c>
      <c r="I43" s="90" t="b">
        <v>0</v>
      </c>
      <c r="J43" s="90" t="b">
        <v>0</v>
      </c>
      <c r="K43" s="91" t="b">
        <v>0</v>
      </c>
      <c r="L43" s="92">
        <f t="shared" si="0"/>
        <v>0</v>
      </c>
      <c r="M43" s="93"/>
      <c r="N43" s="94">
        <f t="shared" si="1"/>
        <v>0</v>
      </c>
      <c r="O43" s="95" t="b">
        <v>0</v>
      </c>
      <c r="P43" s="90" t="b">
        <v>0</v>
      </c>
      <c r="Q43" s="90" t="b">
        <v>0</v>
      </c>
      <c r="R43" s="90" t="b">
        <v>0</v>
      </c>
      <c r="S43" s="90" t="b">
        <v>0</v>
      </c>
      <c r="T43" s="90" t="b">
        <v>0</v>
      </c>
      <c r="U43" s="90" t="b">
        <v>0</v>
      </c>
      <c r="V43" s="90" t="b">
        <v>0</v>
      </c>
      <c r="W43" s="90" t="b">
        <v>0</v>
      </c>
      <c r="X43" s="91" t="b">
        <v>0</v>
      </c>
      <c r="Y43" s="92">
        <f t="shared" si="2"/>
        <v>0</v>
      </c>
      <c r="Z43" s="93"/>
      <c r="AA43" s="94">
        <f t="shared" si="3"/>
        <v>0</v>
      </c>
      <c r="AB43" s="95" t="b">
        <v>0</v>
      </c>
      <c r="AC43" s="90" t="b">
        <v>0</v>
      </c>
      <c r="AD43" s="90" t="b">
        <v>0</v>
      </c>
      <c r="AE43" s="90" t="b">
        <v>0</v>
      </c>
      <c r="AF43" s="90" t="b">
        <v>0</v>
      </c>
      <c r="AG43" s="90" t="b">
        <v>0</v>
      </c>
      <c r="AH43" s="90" t="b">
        <v>0</v>
      </c>
      <c r="AI43" s="91" t="b">
        <v>0</v>
      </c>
      <c r="AJ43" s="92">
        <f t="shared" si="4"/>
        <v>0</v>
      </c>
      <c r="AK43" s="93"/>
      <c r="AL43" s="94">
        <f t="shared" si="5"/>
        <v>0</v>
      </c>
      <c r="AM43" s="95" t="b">
        <v>0</v>
      </c>
      <c r="AN43" s="90" t="b">
        <v>0</v>
      </c>
      <c r="AO43" s="90" t="b">
        <v>0</v>
      </c>
      <c r="AP43" s="90" t="b">
        <v>0</v>
      </c>
      <c r="AQ43" s="90" t="b">
        <v>0</v>
      </c>
      <c r="AR43" s="90" t="b">
        <v>0</v>
      </c>
      <c r="AS43" s="91" t="b">
        <v>0</v>
      </c>
      <c r="AT43" s="92">
        <f t="shared" si="6"/>
        <v>0</v>
      </c>
      <c r="AU43" s="93"/>
      <c r="AV43" s="94">
        <f t="shared" si="7"/>
        <v>0</v>
      </c>
      <c r="AW43" s="95" t="b">
        <v>0</v>
      </c>
      <c r="AX43" s="90" t="b">
        <v>0</v>
      </c>
      <c r="AY43" s="90" t="b">
        <v>0</v>
      </c>
      <c r="AZ43" s="90" t="b">
        <v>0</v>
      </c>
      <c r="BA43" s="90" t="b">
        <v>0</v>
      </c>
      <c r="BB43" s="90" t="b">
        <v>0</v>
      </c>
      <c r="BC43" s="90" t="b">
        <v>0</v>
      </c>
      <c r="BD43" s="158" t="b">
        <v>0</v>
      </c>
      <c r="BE43" s="90" t="b">
        <v>0</v>
      </c>
      <c r="BF43" s="90" t="b">
        <v>0</v>
      </c>
      <c r="BG43" s="91" t="b">
        <v>0</v>
      </c>
      <c r="BH43" s="92">
        <f t="shared" si="8"/>
        <v>0</v>
      </c>
      <c r="BI43" s="93"/>
      <c r="BJ43" s="94">
        <f t="shared" si="9"/>
        <v>0</v>
      </c>
      <c r="BK43" s="95" t="b">
        <v>0</v>
      </c>
      <c r="BL43" s="90" t="b">
        <v>0</v>
      </c>
      <c r="BM43" s="90" t="b">
        <v>0</v>
      </c>
      <c r="BN43" s="90" t="b">
        <v>0</v>
      </c>
      <c r="BO43" s="90" t="b">
        <v>0</v>
      </c>
      <c r="BP43" s="90" t="b">
        <v>0</v>
      </c>
      <c r="BQ43" s="96" t="b">
        <v>0</v>
      </c>
      <c r="BR43" s="97">
        <f t="shared" si="10"/>
        <v>0</v>
      </c>
      <c r="BS43" s="98"/>
      <c r="BT43" s="97">
        <f t="shared" si="11"/>
        <v>0</v>
      </c>
      <c r="BU43" s="95" t="b">
        <v>0</v>
      </c>
      <c r="BV43" s="90" t="b">
        <v>0</v>
      </c>
      <c r="BW43" s="90" t="b">
        <v>0</v>
      </c>
      <c r="BX43" s="90" t="b">
        <v>0</v>
      </c>
      <c r="BY43" s="90" t="b">
        <v>0</v>
      </c>
      <c r="BZ43" s="90" t="b">
        <v>0</v>
      </c>
      <c r="CA43" s="90" t="b">
        <v>0</v>
      </c>
      <c r="CB43" s="90" t="b">
        <v>0</v>
      </c>
      <c r="CC43" s="96" t="b">
        <v>0</v>
      </c>
      <c r="CD43" s="97">
        <f t="shared" si="12"/>
        <v>0</v>
      </c>
      <c r="CE43" s="98"/>
      <c r="CF43" s="97">
        <f t="shared" si="13"/>
        <v>0</v>
      </c>
      <c r="CG43" s="95" t="b">
        <v>0</v>
      </c>
      <c r="CH43" s="90" t="b">
        <v>0</v>
      </c>
      <c r="CI43" s="90" t="b">
        <v>0</v>
      </c>
      <c r="CJ43" s="90" t="b">
        <v>0</v>
      </c>
      <c r="CK43" s="90" t="b">
        <v>0</v>
      </c>
      <c r="CL43" s="96" t="b">
        <v>0</v>
      </c>
      <c r="CM43" s="97">
        <f t="shared" si="14"/>
        <v>0</v>
      </c>
      <c r="CN43" s="98"/>
      <c r="CO43" s="97">
        <f t="shared" si="15"/>
        <v>0</v>
      </c>
      <c r="CP43" s="95" t="b">
        <v>0</v>
      </c>
      <c r="CQ43" s="90" t="b">
        <v>0</v>
      </c>
      <c r="CR43" s="90" t="b">
        <v>0</v>
      </c>
      <c r="CS43" s="90" t="b">
        <v>0</v>
      </c>
      <c r="CT43" s="90" t="b">
        <v>0</v>
      </c>
      <c r="CU43" s="90" t="b">
        <v>0</v>
      </c>
      <c r="CV43" s="90" t="b">
        <v>0</v>
      </c>
      <c r="CW43" s="96" t="b">
        <v>0</v>
      </c>
      <c r="CX43" s="97">
        <f t="shared" si="16"/>
        <v>0</v>
      </c>
      <c r="CY43" s="98"/>
      <c r="CZ43" s="97">
        <f t="shared" si="17"/>
        <v>0</v>
      </c>
      <c r="DA43" s="95" t="b">
        <v>0</v>
      </c>
      <c r="DB43" s="90" t="b">
        <v>0</v>
      </c>
      <c r="DC43" s="90" t="b">
        <v>0</v>
      </c>
      <c r="DD43" s="90" t="b">
        <v>0</v>
      </c>
      <c r="DE43" s="90" t="b">
        <v>0</v>
      </c>
      <c r="DF43" s="90" t="b">
        <v>0</v>
      </c>
      <c r="DG43" s="90" t="b">
        <v>0</v>
      </c>
      <c r="DH43" s="90" t="b">
        <v>0</v>
      </c>
      <c r="DI43" s="96" t="b">
        <v>0</v>
      </c>
      <c r="DJ43" s="97">
        <f t="shared" si="18"/>
        <v>0</v>
      </c>
      <c r="DK43" s="98"/>
      <c r="DL43" s="97">
        <f t="shared" si="19"/>
        <v>0</v>
      </c>
    </row>
    <row r="44" spans="1:116" ht="21" customHeight="1" x14ac:dyDescent="0.15">
      <c r="A44" s="113"/>
      <c r="B44" s="157" t="b">
        <v>0</v>
      </c>
      <c r="C44" s="97" t="b">
        <v>0</v>
      </c>
      <c r="D44" s="95" t="b">
        <v>0</v>
      </c>
      <c r="E44" s="90" t="b">
        <v>0</v>
      </c>
      <c r="F44" s="90" t="b">
        <v>0</v>
      </c>
      <c r="G44" s="90" t="b">
        <v>0</v>
      </c>
      <c r="H44" s="90" t="b">
        <v>0</v>
      </c>
      <c r="I44" s="90" t="b">
        <v>0</v>
      </c>
      <c r="J44" s="90" t="b">
        <v>0</v>
      </c>
      <c r="K44" s="91" t="b">
        <v>0</v>
      </c>
      <c r="L44" s="92">
        <f t="shared" si="0"/>
        <v>0</v>
      </c>
      <c r="M44" s="93"/>
      <c r="N44" s="94">
        <f t="shared" si="1"/>
        <v>0</v>
      </c>
      <c r="O44" s="95" t="b">
        <v>0</v>
      </c>
      <c r="P44" s="90" t="b">
        <v>0</v>
      </c>
      <c r="Q44" s="90" t="b">
        <v>0</v>
      </c>
      <c r="R44" s="90" t="b">
        <v>0</v>
      </c>
      <c r="S44" s="90" t="b">
        <v>0</v>
      </c>
      <c r="T44" s="90" t="b">
        <v>0</v>
      </c>
      <c r="U44" s="90" t="b">
        <v>0</v>
      </c>
      <c r="V44" s="90" t="b">
        <v>0</v>
      </c>
      <c r="W44" s="90" t="b">
        <v>0</v>
      </c>
      <c r="X44" s="91" t="b">
        <v>0</v>
      </c>
      <c r="Y44" s="92">
        <f t="shared" si="2"/>
        <v>0</v>
      </c>
      <c r="Z44" s="93"/>
      <c r="AA44" s="94">
        <f t="shared" si="3"/>
        <v>0</v>
      </c>
      <c r="AB44" s="95" t="b">
        <v>0</v>
      </c>
      <c r="AC44" s="90" t="b">
        <v>0</v>
      </c>
      <c r="AD44" s="90" t="b">
        <v>0</v>
      </c>
      <c r="AE44" s="90" t="b">
        <v>0</v>
      </c>
      <c r="AF44" s="90" t="b">
        <v>0</v>
      </c>
      <c r="AG44" s="90" t="b">
        <v>0</v>
      </c>
      <c r="AH44" s="90" t="b">
        <v>0</v>
      </c>
      <c r="AI44" s="91" t="b">
        <v>0</v>
      </c>
      <c r="AJ44" s="92">
        <f t="shared" si="4"/>
        <v>0</v>
      </c>
      <c r="AK44" s="93"/>
      <c r="AL44" s="94">
        <f t="shared" si="5"/>
        <v>0</v>
      </c>
      <c r="AM44" s="95" t="b">
        <v>0</v>
      </c>
      <c r="AN44" s="90" t="b">
        <v>0</v>
      </c>
      <c r="AO44" s="90" t="b">
        <v>0</v>
      </c>
      <c r="AP44" s="90" t="b">
        <v>0</v>
      </c>
      <c r="AQ44" s="90" t="b">
        <v>0</v>
      </c>
      <c r="AR44" s="90" t="b">
        <v>0</v>
      </c>
      <c r="AS44" s="91" t="b">
        <v>0</v>
      </c>
      <c r="AT44" s="92">
        <f t="shared" si="6"/>
        <v>0</v>
      </c>
      <c r="AU44" s="93"/>
      <c r="AV44" s="94">
        <f t="shared" si="7"/>
        <v>0</v>
      </c>
      <c r="AW44" s="95" t="b">
        <v>0</v>
      </c>
      <c r="AX44" s="90" t="b">
        <v>0</v>
      </c>
      <c r="AY44" s="90" t="b">
        <v>0</v>
      </c>
      <c r="AZ44" s="90" t="b">
        <v>0</v>
      </c>
      <c r="BA44" s="90" t="b">
        <v>0</v>
      </c>
      <c r="BB44" s="90" t="b">
        <v>0</v>
      </c>
      <c r="BC44" s="90" t="b">
        <v>0</v>
      </c>
      <c r="BD44" s="156" t="b">
        <v>0</v>
      </c>
      <c r="BE44" s="90" t="b">
        <v>0</v>
      </c>
      <c r="BF44" s="90" t="b">
        <v>0</v>
      </c>
      <c r="BG44" s="91" t="b">
        <v>0</v>
      </c>
      <c r="BH44" s="92">
        <f t="shared" si="8"/>
        <v>0</v>
      </c>
      <c r="BI44" s="93"/>
      <c r="BJ44" s="94">
        <f t="shared" si="9"/>
        <v>0</v>
      </c>
      <c r="BK44" s="95" t="b">
        <v>0</v>
      </c>
      <c r="BL44" s="90" t="b">
        <v>0</v>
      </c>
      <c r="BM44" s="90" t="b">
        <v>0</v>
      </c>
      <c r="BN44" s="90" t="b">
        <v>0</v>
      </c>
      <c r="BO44" s="90" t="b">
        <v>0</v>
      </c>
      <c r="BP44" s="90" t="b">
        <v>0</v>
      </c>
      <c r="BQ44" s="96" t="b">
        <v>0</v>
      </c>
      <c r="BR44" s="97">
        <f t="shared" si="10"/>
        <v>0</v>
      </c>
      <c r="BS44" s="98"/>
      <c r="BT44" s="97">
        <f t="shared" si="11"/>
        <v>0</v>
      </c>
      <c r="BU44" s="95" t="b">
        <v>0</v>
      </c>
      <c r="BV44" s="90" t="b">
        <v>0</v>
      </c>
      <c r="BW44" s="90" t="b">
        <v>0</v>
      </c>
      <c r="BX44" s="90" t="b">
        <v>0</v>
      </c>
      <c r="BY44" s="90" t="b">
        <v>0</v>
      </c>
      <c r="BZ44" s="90" t="b">
        <v>0</v>
      </c>
      <c r="CA44" s="90" t="b">
        <v>0</v>
      </c>
      <c r="CB44" s="90" t="b">
        <v>0</v>
      </c>
      <c r="CC44" s="96" t="b">
        <v>0</v>
      </c>
      <c r="CD44" s="97">
        <f t="shared" si="12"/>
        <v>0</v>
      </c>
      <c r="CE44" s="98"/>
      <c r="CF44" s="97">
        <f t="shared" si="13"/>
        <v>0</v>
      </c>
      <c r="CG44" s="95" t="b">
        <v>0</v>
      </c>
      <c r="CH44" s="90" t="b">
        <v>0</v>
      </c>
      <c r="CI44" s="90" t="b">
        <v>0</v>
      </c>
      <c r="CJ44" s="90" t="b">
        <v>0</v>
      </c>
      <c r="CK44" s="90" t="b">
        <v>0</v>
      </c>
      <c r="CL44" s="96" t="b">
        <v>0</v>
      </c>
      <c r="CM44" s="97">
        <f t="shared" si="14"/>
        <v>0</v>
      </c>
      <c r="CN44" s="98"/>
      <c r="CO44" s="97">
        <f t="shared" si="15"/>
        <v>0</v>
      </c>
      <c r="CP44" s="95" t="b">
        <v>0</v>
      </c>
      <c r="CQ44" s="90" t="b">
        <v>0</v>
      </c>
      <c r="CR44" s="90" t="b">
        <v>0</v>
      </c>
      <c r="CS44" s="90" t="b">
        <v>0</v>
      </c>
      <c r="CT44" s="90" t="b">
        <v>0</v>
      </c>
      <c r="CU44" s="90" t="b">
        <v>0</v>
      </c>
      <c r="CV44" s="90" t="b">
        <v>0</v>
      </c>
      <c r="CW44" s="96" t="b">
        <v>0</v>
      </c>
      <c r="CX44" s="97">
        <f t="shared" si="16"/>
        <v>0</v>
      </c>
      <c r="CY44" s="98"/>
      <c r="CZ44" s="97">
        <f t="shared" si="17"/>
        <v>0</v>
      </c>
      <c r="DA44" s="95" t="b">
        <v>0</v>
      </c>
      <c r="DB44" s="90" t="b">
        <v>0</v>
      </c>
      <c r="DC44" s="90" t="b">
        <v>0</v>
      </c>
      <c r="DD44" s="90" t="b">
        <v>0</v>
      </c>
      <c r="DE44" s="90" t="b">
        <v>0</v>
      </c>
      <c r="DF44" s="90" t="b">
        <v>0</v>
      </c>
      <c r="DG44" s="90" t="b">
        <v>0</v>
      </c>
      <c r="DH44" s="90" t="b">
        <v>0</v>
      </c>
      <c r="DI44" s="96" t="b">
        <v>0</v>
      </c>
      <c r="DJ44" s="97">
        <f t="shared" si="18"/>
        <v>0</v>
      </c>
      <c r="DK44" s="98"/>
      <c r="DL44" s="97">
        <f t="shared" si="19"/>
        <v>0</v>
      </c>
    </row>
    <row r="45" spans="1:116" ht="21" customHeight="1" x14ac:dyDescent="0.15">
      <c r="A45" s="113"/>
      <c r="B45" s="157" t="b">
        <v>0</v>
      </c>
      <c r="C45" s="97" t="b">
        <v>0</v>
      </c>
      <c r="D45" s="95" t="b">
        <v>0</v>
      </c>
      <c r="E45" s="90" t="b">
        <v>0</v>
      </c>
      <c r="F45" s="90" t="b">
        <v>0</v>
      </c>
      <c r="G45" s="90" t="b">
        <v>0</v>
      </c>
      <c r="H45" s="90" t="b">
        <v>0</v>
      </c>
      <c r="I45" s="90" t="b">
        <v>0</v>
      </c>
      <c r="J45" s="90" t="b">
        <v>0</v>
      </c>
      <c r="K45" s="91" t="b">
        <v>0</v>
      </c>
      <c r="L45" s="92">
        <f t="shared" si="0"/>
        <v>0</v>
      </c>
      <c r="M45" s="93"/>
      <c r="N45" s="94">
        <f t="shared" si="1"/>
        <v>0</v>
      </c>
      <c r="O45" s="95" t="b">
        <v>0</v>
      </c>
      <c r="P45" s="90" t="b">
        <v>0</v>
      </c>
      <c r="Q45" s="90" t="b">
        <v>0</v>
      </c>
      <c r="R45" s="90" t="b">
        <v>0</v>
      </c>
      <c r="S45" s="90" t="b">
        <v>0</v>
      </c>
      <c r="T45" s="90" t="b">
        <v>0</v>
      </c>
      <c r="U45" s="90" t="b">
        <v>0</v>
      </c>
      <c r="V45" s="90" t="b">
        <v>0</v>
      </c>
      <c r="W45" s="90" t="b">
        <v>0</v>
      </c>
      <c r="X45" s="91" t="b">
        <v>0</v>
      </c>
      <c r="Y45" s="92">
        <f t="shared" si="2"/>
        <v>0</v>
      </c>
      <c r="Z45" s="93"/>
      <c r="AA45" s="94">
        <f t="shared" si="3"/>
        <v>0</v>
      </c>
      <c r="AB45" s="95" t="b">
        <v>0</v>
      </c>
      <c r="AC45" s="90" t="b">
        <v>0</v>
      </c>
      <c r="AD45" s="90" t="b">
        <v>0</v>
      </c>
      <c r="AE45" s="90" t="b">
        <v>0</v>
      </c>
      <c r="AF45" s="90" t="b">
        <v>0</v>
      </c>
      <c r="AG45" s="90" t="b">
        <v>0</v>
      </c>
      <c r="AH45" s="90" t="b">
        <v>0</v>
      </c>
      <c r="AI45" s="91" t="b">
        <v>0</v>
      </c>
      <c r="AJ45" s="92">
        <f t="shared" si="4"/>
        <v>0</v>
      </c>
      <c r="AK45" s="93"/>
      <c r="AL45" s="94">
        <f t="shared" si="5"/>
        <v>0</v>
      </c>
      <c r="AM45" s="95" t="b">
        <v>0</v>
      </c>
      <c r="AN45" s="90" t="b">
        <v>0</v>
      </c>
      <c r="AO45" s="90" t="b">
        <v>0</v>
      </c>
      <c r="AP45" s="90" t="b">
        <v>0</v>
      </c>
      <c r="AQ45" s="90" t="b">
        <v>0</v>
      </c>
      <c r="AR45" s="90" t="b">
        <v>0</v>
      </c>
      <c r="AS45" s="91" t="b">
        <v>0</v>
      </c>
      <c r="AT45" s="92">
        <f t="shared" si="6"/>
        <v>0</v>
      </c>
      <c r="AU45" s="93"/>
      <c r="AV45" s="94">
        <f t="shared" si="7"/>
        <v>0</v>
      </c>
      <c r="AW45" s="95" t="b">
        <v>0</v>
      </c>
      <c r="AX45" s="90" t="b">
        <v>0</v>
      </c>
      <c r="AY45" s="90" t="b">
        <v>0</v>
      </c>
      <c r="AZ45" s="90" t="b">
        <v>0</v>
      </c>
      <c r="BA45" s="90" t="b">
        <v>0</v>
      </c>
      <c r="BB45" s="90" t="b">
        <v>0</v>
      </c>
      <c r="BC45" s="90" t="b">
        <v>0</v>
      </c>
      <c r="BD45" s="158" t="b">
        <v>0</v>
      </c>
      <c r="BE45" s="90" t="b">
        <v>0</v>
      </c>
      <c r="BF45" s="90" t="b">
        <v>0</v>
      </c>
      <c r="BG45" s="91" t="b">
        <v>0</v>
      </c>
      <c r="BH45" s="92">
        <f t="shared" si="8"/>
        <v>0</v>
      </c>
      <c r="BI45" s="93"/>
      <c r="BJ45" s="94">
        <f t="shared" si="9"/>
        <v>0</v>
      </c>
      <c r="BK45" s="95" t="b">
        <v>0</v>
      </c>
      <c r="BL45" s="90" t="b">
        <v>0</v>
      </c>
      <c r="BM45" s="90" t="b">
        <v>0</v>
      </c>
      <c r="BN45" s="90" t="b">
        <v>0</v>
      </c>
      <c r="BO45" s="90" t="b">
        <v>0</v>
      </c>
      <c r="BP45" s="90" t="b">
        <v>0</v>
      </c>
      <c r="BQ45" s="96" t="b">
        <v>0</v>
      </c>
      <c r="BR45" s="97">
        <f t="shared" si="10"/>
        <v>0</v>
      </c>
      <c r="BS45" s="98"/>
      <c r="BT45" s="97">
        <f t="shared" si="11"/>
        <v>0</v>
      </c>
      <c r="BU45" s="95" t="b">
        <v>0</v>
      </c>
      <c r="BV45" s="90" t="b">
        <v>0</v>
      </c>
      <c r="BW45" s="90" t="b">
        <v>0</v>
      </c>
      <c r="BX45" s="90" t="b">
        <v>0</v>
      </c>
      <c r="BY45" s="90" t="b">
        <v>0</v>
      </c>
      <c r="BZ45" s="90" t="b">
        <v>0</v>
      </c>
      <c r="CA45" s="90" t="b">
        <v>0</v>
      </c>
      <c r="CB45" s="90" t="b">
        <v>0</v>
      </c>
      <c r="CC45" s="96" t="b">
        <v>0</v>
      </c>
      <c r="CD45" s="97">
        <f t="shared" si="12"/>
        <v>0</v>
      </c>
      <c r="CE45" s="98"/>
      <c r="CF45" s="97">
        <f t="shared" si="13"/>
        <v>0</v>
      </c>
      <c r="CG45" s="95" t="b">
        <v>0</v>
      </c>
      <c r="CH45" s="90" t="b">
        <v>0</v>
      </c>
      <c r="CI45" s="90" t="b">
        <v>0</v>
      </c>
      <c r="CJ45" s="90" t="b">
        <v>0</v>
      </c>
      <c r="CK45" s="90" t="b">
        <v>0</v>
      </c>
      <c r="CL45" s="96" t="b">
        <v>0</v>
      </c>
      <c r="CM45" s="97">
        <f t="shared" si="14"/>
        <v>0</v>
      </c>
      <c r="CN45" s="98"/>
      <c r="CO45" s="97">
        <f t="shared" si="15"/>
        <v>0</v>
      </c>
      <c r="CP45" s="95" t="b">
        <v>0</v>
      </c>
      <c r="CQ45" s="90" t="b">
        <v>0</v>
      </c>
      <c r="CR45" s="90" t="b">
        <v>0</v>
      </c>
      <c r="CS45" s="90" t="b">
        <v>0</v>
      </c>
      <c r="CT45" s="90" t="b">
        <v>0</v>
      </c>
      <c r="CU45" s="90" t="b">
        <v>0</v>
      </c>
      <c r="CV45" s="90" t="b">
        <v>0</v>
      </c>
      <c r="CW45" s="96" t="b">
        <v>0</v>
      </c>
      <c r="CX45" s="97">
        <f t="shared" si="16"/>
        <v>0</v>
      </c>
      <c r="CY45" s="98"/>
      <c r="CZ45" s="97">
        <f t="shared" si="17"/>
        <v>0</v>
      </c>
      <c r="DA45" s="95" t="b">
        <v>0</v>
      </c>
      <c r="DB45" s="90" t="b">
        <v>0</v>
      </c>
      <c r="DC45" s="90" t="b">
        <v>0</v>
      </c>
      <c r="DD45" s="90" t="b">
        <v>0</v>
      </c>
      <c r="DE45" s="90" t="b">
        <v>0</v>
      </c>
      <c r="DF45" s="90" t="b">
        <v>0</v>
      </c>
      <c r="DG45" s="90" t="b">
        <v>0</v>
      </c>
      <c r="DH45" s="90" t="b">
        <v>0</v>
      </c>
      <c r="DI45" s="96" t="b">
        <v>0</v>
      </c>
      <c r="DJ45" s="97">
        <f t="shared" si="18"/>
        <v>0</v>
      </c>
      <c r="DK45" s="98"/>
      <c r="DL45" s="97">
        <f t="shared" si="19"/>
        <v>0</v>
      </c>
    </row>
    <row r="46" spans="1:116" ht="21" customHeight="1" x14ac:dyDescent="0.15">
      <c r="A46" s="101" t="s">
        <v>35</v>
      </c>
      <c r="B46" s="157" t="b">
        <v>0</v>
      </c>
      <c r="C46" s="97" t="b">
        <v>0</v>
      </c>
      <c r="D46" s="95" t="b">
        <v>0</v>
      </c>
      <c r="E46" s="90" t="b">
        <v>0</v>
      </c>
      <c r="F46" s="90" t="b">
        <v>1</v>
      </c>
      <c r="G46" s="90" t="b">
        <v>0</v>
      </c>
      <c r="H46" s="90" t="b">
        <v>0</v>
      </c>
      <c r="I46" s="90" t="b">
        <v>1</v>
      </c>
      <c r="J46" s="90" t="b">
        <v>1</v>
      </c>
      <c r="K46" s="91" t="b">
        <v>0</v>
      </c>
      <c r="L46" s="92">
        <f t="shared" si="0"/>
        <v>3</v>
      </c>
      <c r="M46" s="93"/>
      <c r="N46" s="94">
        <f t="shared" si="1"/>
        <v>3</v>
      </c>
      <c r="O46" s="95" t="b">
        <v>0</v>
      </c>
      <c r="P46" s="90" t="b">
        <v>1</v>
      </c>
      <c r="Q46" s="90" t="b">
        <v>0</v>
      </c>
      <c r="R46" s="90" t="b">
        <v>0</v>
      </c>
      <c r="S46" s="90" t="b">
        <v>1</v>
      </c>
      <c r="T46" s="90" t="b">
        <v>0</v>
      </c>
      <c r="U46" s="90" t="b">
        <v>0</v>
      </c>
      <c r="V46" s="90" t="b">
        <v>1</v>
      </c>
      <c r="W46" s="90" t="b">
        <v>0</v>
      </c>
      <c r="X46" s="91" t="b">
        <v>0</v>
      </c>
      <c r="Y46" s="92">
        <f t="shared" si="2"/>
        <v>3</v>
      </c>
      <c r="Z46" s="93"/>
      <c r="AA46" s="94">
        <f t="shared" si="3"/>
        <v>3</v>
      </c>
      <c r="AB46" s="95" t="b">
        <v>0</v>
      </c>
      <c r="AC46" s="90" t="b">
        <v>1</v>
      </c>
      <c r="AD46" s="90" t="b">
        <v>0</v>
      </c>
      <c r="AE46" s="90" t="b">
        <v>0</v>
      </c>
      <c r="AF46" s="90" t="b">
        <v>1</v>
      </c>
      <c r="AG46" s="90" t="b">
        <v>0</v>
      </c>
      <c r="AH46" s="90" t="b">
        <v>0</v>
      </c>
      <c r="AI46" s="91" t="b">
        <v>0</v>
      </c>
      <c r="AJ46" s="92">
        <f t="shared" si="4"/>
        <v>2</v>
      </c>
      <c r="AK46" s="93"/>
      <c r="AL46" s="94">
        <f t="shared" si="5"/>
        <v>2</v>
      </c>
      <c r="AM46" s="95" t="b">
        <v>1</v>
      </c>
      <c r="AN46" s="90" t="b">
        <v>0</v>
      </c>
      <c r="AO46" s="90" t="b">
        <v>0</v>
      </c>
      <c r="AP46" s="90" t="b">
        <v>0</v>
      </c>
      <c r="AQ46" s="90" t="b">
        <v>0</v>
      </c>
      <c r="AR46" s="90" t="b">
        <v>0</v>
      </c>
      <c r="AS46" s="91" t="b">
        <v>0</v>
      </c>
      <c r="AT46" s="92">
        <f t="shared" si="6"/>
        <v>1</v>
      </c>
      <c r="AU46" s="93"/>
      <c r="AV46" s="94">
        <f t="shared" si="7"/>
        <v>1</v>
      </c>
      <c r="AW46" s="95" t="b">
        <v>0</v>
      </c>
      <c r="AX46" s="90" t="b">
        <v>0</v>
      </c>
      <c r="AY46" s="90" t="b">
        <v>0</v>
      </c>
      <c r="AZ46" s="90" t="b">
        <v>0</v>
      </c>
      <c r="BA46" s="90" t="b">
        <v>0</v>
      </c>
      <c r="BB46" s="90" t="b">
        <v>0</v>
      </c>
      <c r="BC46" s="90" t="b">
        <v>0</v>
      </c>
      <c r="BD46" s="156" t="b">
        <v>0</v>
      </c>
      <c r="BE46" s="90" t="b">
        <v>0</v>
      </c>
      <c r="BF46" s="90" t="b">
        <v>0</v>
      </c>
      <c r="BG46" s="91" t="b">
        <v>0</v>
      </c>
      <c r="BH46" s="92">
        <f t="shared" si="8"/>
        <v>0</v>
      </c>
      <c r="BI46" s="93"/>
      <c r="BJ46" s="94">
        <f t="shared" si="9"/>
        <v>0</v>
      </c>
      <c r="BK46" s="95" t="b">
        <v>0</v>
      </c>
      <c r="BL46" s="90" t="b">
        <v>0</v>
      </c>
      <c r="BM46" s="90" t="b">
        <v>0</v>
      </c>
      <c r="BN46" s="90" t="b">
        <v>0</v>
      </c>
      <c r="BO46" s="90" t="b">
        <v>0</v>
      </c>
      <c r="BP46" s="90" t="b">
        <v>0</v>
      </c>
      <c r="BQ46" s="96" t="b">
        <v>0</v>
      </c>
      <c r="BR46" s="97">
        <f t="shared" si="10"/>
        <v>0</v>
      </c>
      <c r="BS46" s="98"/>
      <c r="BT46" s="97">
        <f t="shared" si="11"/>
        <v>0</v>
      </c>
      <c r="BU46" s="95" t="b">
        <v>0</v>
      </c>
      <c r="BV46" s="90" t="b">
        <v>0</v>
      </c>
      <c r="BW46" s="90" t="b">
        <v>0</v>
      </c>
      <c r="BX46" s="90" t="b">
        <v>0</v>
      </c>
      <c r="BY46" s="90" t="b">
        <v>0</v>
      </c>
      <c r="BZ46" s="90" t="b">
        <v>0</v>
      </c>
      <c r="CA46" s="90" t="b">
        <v>0</v>
      </c>
      <c r="CB46" s="90" t="b">
        <v>0</v>
      </c>
      <c r="CC46" s="96" t="b">
        <v>0</v>
      </c>
      <c r="CD46" s="97">
        <f t="shared" si="12"/>
        <v>0</v>
      </c>
      <c r="CE46" s="98"/>
      <c r="CF46" s="97">
        <f t="shared" si="13"/>
        <v>0</v>
      </c>
      <c r="CG46" s="95" t="b">
        <v>0</v>
      </c>
      <c r="CH46" s="90" t="b">
        <v>0</v>
      </c>
      <c r="CI46" s="90" t="b">
        <v>0</v>
      </c>
      <c r="CJ46" s="90" t="b">
        <v>0</v>
      </c>
      <c r="CK46" s="90" t="b">
        <v>0</v>
      </c>
      <c r="CL46" s="96" t="b">
        <v>0</v>
      </c>
      <c r="CM46" s="97">
        <f t="shared" si="14"/>
        <v>0</v>
      </c>
      <c r="CN46" s="98"/>
      <c r="CO46" s="97">
        <f t="shared" si="15"/>
        <v>0</v>
      </c>
      <c r="CP46" s="95" t="b">
        <v>0</v>
      </c>
      <c r="CQ46" s="90" t="b">
        <v>0</v>
      </c>
      <c r="CR46" s="90" t="b">
        <v>0</v>
      </c>
      <c r="CS46" s="90" t="b">
        <v>0</v>
      </c>
      <c r="CT46" s="90" t="b">
        <v>0</v>
      </c>
      <c r="CU46" s="90" t="b">
        <v>0</v>
      </c>
      <c r="CV46" s="90" t="b">
        <v>0</v>
      </c>
      <c r="CW46" s="96" t="b">
        <v>0</v>
      </c>
      <c r="CX46" s="97">
        <f t="shared" si="16"/>
        <v>0</v>
      </c>
      <c r="CY46" s="98"/>
      <c r="CZ46" s="97">
        <f t="shared" si="17"/>
        <v>0</v>
      </c>
      <c r="DA46" s="95" t="b">
        <v>0</v>
      </c>
      <c r="DB46" s="90" t="b">
        <v>0</v>
      </c>
      <c r="DC46" s="90" t="b">
        <v>0</v>
      </c>
      <c r="DD46" s="90" t="b">
        <v>0</v>
      </c>
      <c r="DE46" s="90" t="b">
        <v>0</v>
      </c>
      <c r="DF46" s="90" t="b">
        <v>0</v>
      </c>
      <c r="DG46" s="90" t="b">
        <v>0</v>
      </c>
      <c r="DH46" s="90" t="b">
        <v>0</v>
      </c>
      <c r="DI46" s="96" t="b">
        <v>0</v>
      </c>
      <c r="DJ46" s="97">
        <f t="shared" si="18"/>
        <v>0</v>
      </c>
      <c r="DK46" s="98"/>
      <c r="DL46" s="97">
        <f t="shared" si="19"/>
        <v>0</v>
      </c>
    </row>
    <row r="47" spans="1:116" ht="21" customHeight="1" x14ac:dyDescent="0.15">
      <c r="A47" s="87" t="s">
        <v>28</v>
      </c>
      <c r="B47" s="157" t="b">
        <v>0</v>
      </c>
      <c r="C47" s="97" t="b">
        <v>0</v>
      </c>
      <c r="D47" s="95" t="b">
        <v>1</v>
      </c>
      <c r="E47" s="90" t="b">
        <v>0</v>
      </c>
      <c r="F47" s="90" t="b">
        <v>1</v>
      </c>
      <c r="G47" s="90" t="b">
        <v>1</v>
      </c>
      <c r="H47" s="90" t="b">
        <v>0</v>
      </c>
      <c r="I47" s="90" t="b">
        <v>1</v>
      </c>
      <c r="J47" s="90" t="b">
        <v>1</v>
      </c>
      <c r="K47" s="91" t="b">
        <v>0</v>
      </c>
      <c r="L47" s="92">
        <f t="shared" si="0"/>
        <v>5</v>
      </c>
      <c r="M47" s="93"/>
      <c r="N47" s="94">
        <f t="shared" si="1"/>
        <v>5</v>
      </c>
      <c r="O47" s="95" t="b">
        <v>0</v>
      </c>
      <c r="P47" s="90" t="b">
        <v>1</v>
      </c>
      <c r="Q47" s="90" t="b">
        <v>0</v>
      </c>
      <c r="R47" s="90" t="b">
        <v>0</v>
      </c>
      <c r="S47" s="90" t="b">
        <v>0</v>
      </c>
      <c r="T47" s="90" t="b">
        <v>0</v>
      </c>
      <c r="U47" s="90" t="b">
        <v>1</v>
      </c>
      <c r="V47" s="90" t="b">
        <v>1</v>
      </c>
      <c r="W47" s="90" t="b">
        <v>0</v>
      </c>
      <c r="X47" s="91" t="b">
        <v>0</v>
      </c>
      <c r="Y47" s="92">
        <f t="shared" si="2"/>
        <v>3</v>
      </c>
      <c r="Z47" s="93"/>
      <c r="AA47" s="94">
        <f t="shared" si="3"/>
        <v>3</v>
      </c>
      <c r="AB47" s="95" t="b">
        <v>1</v>
      </c>
      <c r="AC47" s="90" t="b">
        <v>0</v>
      </c>
      <c r="AD47" s="90" t="b">
        <v>1</v>
      </c>
      <c r="AE47" s="90" t="b">
        <v>0</v>
      </c>
      <c r="AF47" s="90" t="b">
        <v>0</v>
      </c>
      <c r="AG47" s="90" t="b">
        <v>1</v>
      </c>
      <c r="AH47" s="90" t="b">
        <v>0</v>
      </c>
      <c r="AI47" s="91" t="b">
        <v>0</v>
      </c>
      <c r="AJ47" s="92">
        <f t="shared" si="4"/>
        <v>3</v>
      </c>
      <c r="AK47" s="93"/>
      <c r="AL47" s="94">
        <f t="shared" si="5"/>
        <v>3</v>
      </c>
      <c r="AM47" s="95" t="b">
        <v>0</v>
      </c>
      <c r="AN47" s="90" t="b">
        <v>0</v>
      </c>
      <c r="AO47" s="90" t="b">
        <v>0</v>
      </c>
      <c r="AP47" s="90" t="b">
        <v>0</v>
      </c>
      <c r="AQ47" s="90" t="b">
        <v>0</v>
      </c>
      <c r="AR47" s="90" t="b">
        <v>0</v>
      </c>
      <c r="AS47" s="91" t="b">
        <v>0</v>
      </c>
      <c r="AT47" s="92">
        <f t="shared" si="6"/>
        <v>0</v>
      </c>
      <c r="AU47" s="93"/>
      <c r="AV47" s="94">
        <f t="shared" si="7"/>
        <v>0</v>
      </c>
      <c r="AW47" s="95" t="b">
        <v>0</v>
      </c>
      <c r="AX47" s="90" t="b">
        <v>0</v>
      </c>
      <c r="AY47" s="90" t="b">
        <v>0</v>
      </c>
      <c r="AZ47" s="90" t="b">
        <v>0</v>
      </c>
      <c r="BA47" s="90" t="b">
        <v>0</v>
      </c>
      <c r="BB47" s="90" t="b">
        <v>0</v>
      </c>
      <c r="BC47" s="90" t="b">
        <v>0</v>
      </c>
      <c r="BD47" s="158" t="b">
        <v>0</v>
      </c>
      <c r="BE47" s="90" t="b">
        <v>0</v>
      </c>
      <c r="BF47" s="90" t="b">
        <v>0</v>
      </c>
      <c r="BG47" s="91" t="b">
        <v>0</v>
      </c>
      <c r="BH47" s="92">
        <f t="shared" si="8"/>
        <v>0</v>
      </c>
      <c r="BI47" s="93"/>
      <c r="BJ47" s="94">
        <f t="shared" si="9"/>
        <v>0</v>
      </c>
      <c r="BK47" s="95" t="b">
        <v>0</v>
      </c>
      <c r="BL47" s="90" t="b">
        <v>0</v>
      </c>
      <c r="BM47" s="90" t="b">
        <v>0</v>
      </c>
      <c r="BN47" s="90" t="b">
        <v>0</v>
      </c>
      <c r="BO47" s="90" t="b">
        <v>0</v>
      </c>
      <c r="BP47" s="90" t="b">
        <v>0</v>
      </c>
      <c r="BQ47" s="96" t="b">
        <v>0</v>
      </c>
      <c r="BR47" s="97">
        <f t="shared" si="10"/>
        <v>0</v>
      </c>
      <c r="BS47" s="98"/>
      <c r="BT47" s="97">
        <f t="shared" si="11"/>
        <v>0</v>
      </c>
      <c r="BU47" s="95" t="b">
        <v>0</v>
      </c>
      <c r="BV47" s="90" t="b">
        <v>0</v>
      </c>
      <c r="BW47" s="90" t="b">
        <v>0</v>
      </c>
      <c r="BX47" s="90" t="b">
        <v>0</v>
      </c>
      <c r="BY47" s="90" t="b">
        <v>0</v>
      </c>
      <c r="BZ47" s="90" t="b">
        <v>0</v>
      </c>
      <c r="CA47" s="90" t="b">
        <v>0</v>
      </c>
      <c r="CB47" s="90" t="b">
        <v>0</v>
      </c>
      <c r="CC47" s="96" t="b">
        <v>0</v>
      </c>
      <c r="CD47" s="97">
        <f t="shared" si="12"/>
        <v>0</v>
      </c>
      <c r="CE47" s="98"/>
      <c r="CF47" s="97">
        <f t="shared" si="13"/>
        <v>0</v>
      </c>
      <c r="CG47" s="95" t="b">
        <v>0</v>
      </c>
      <c r="CH47" s="90" t="b">
        <v>0</v>
      </c>
      <c r="CI47" s="90" t="b">
        <v>0</v>
      </c>
      <c r="CJ47" s="90" t="b">
        <v>0</v>
      </c>
      <c r="CK47" s="90" t="b">
        <v>0</v>
      </c>
      <c r="CL47" s="96" t="b">
        <v>0</v>
      </c>
      <c r="CM47" s="97">
        <f t="shared" si="14"/>
        <v>0</v>
      </c>
      <c r="CN47" s="98"/>
      <c r="CO47" s="97">
        <f t="shared" si="15"/>
        <v>0</v>
      </c>
      <c r="CP47" s="95" t="b">
        <v>0</v>
      </c>
      <c r="CQ47" s="90" t="b">
        <v>0</v>
      </c>
      <c r="CR47" s="90" t="b">
        <v>0</v>
      </c>
      <c r="CS47" s="90" t="b">
        <v>0</v>
      </c>
      <c r="CT47" s="90" t="b">
        <v>0</v>
      </c>
      <c r="CU47" s="90" t="b">
        <v>0</v>
      </c>
      <c r="CV47" s="90" t="b">
        <v>0</v>
      </c>
      <c r="CW47" s="96" t="b">
        <v>0</v>
      </c>
      <c r="CX47" s="97">
        <f t="shared" si="16"/>
        <v>0</v>
      </c>
      <c r="CY47" s="98"/>
      <c r="CZ47" s="97">
        <f t="shared" si="17"/>
        <v>0</v>
      </c>
      <c r="DA47" s="95" t="b">
        <v>0</v>
      </c>
      <c r="DB47" s="90" t="b">
        <v>0</v>
      </c>
      <c r="DC47" s="90" t="b">
        <v>0</v>
      </c>
      <c r="DD47" s="90" t="b">
        <v>0</v>
      </c>
      <c r="DE47" s="90" t="b">
        <v>0</v>
      </c>
      <c r="DF47" s="90" t="b">
        <v>0</v>
      </c>
      <c r="DG47" s="90" t="b">
        <v>0</v>
      </c>
      <c r="DH47" s="90" t="b">
        <v>0</v>
      </c>
      <c r="DI47" s="96" t="b">
        <v>0</v>
      </c>
      <c r="DJ47" s="97">
        <f t="shared" si="18"/>
        <v>0</v>
      </c>
      <c r="DK47" s="98"/>
      <c r="DL47" s="97">
        <f t="shared" si="19"/>
        <v>0</v>
      </c>
    </row>
    <row r="48" spans="1:116" ht="21.5" customHeight="1" x14ac:dyDescent="0.15">
      <c r="A48" s="113"/>
      <c r="B48" s="157" t="b">
        <v>0</v>
      </c>
      <c r="C48" s="124" t="b">
        <v>0</v>
      </c>
      <c r="D48" s="122" t="b">
        <v>0</v>
      </c>
      <c r="E48" s="117" t="b">
        <v>0</v>
      </c>
      <c r="F48" s="117" t="b">
        <v>0</v>
      </c>
      <c r="G48" s="117" t="b">
        <v>0</v>
      </c>
      <c r="H48" s="117" t="b">
        <v>0</v>
      </c>
      <c r="I48" s="117" t="b">
        <v>0</v>
      </c>
      <c r="J48" s="117" t="b">
        <v>0</v>
      </c>
      <c r="K48" s="118" t="b">
        <v>0</v>
      </c>
      <c r="L48" s="119">
        <f t="shared" si="0"/>
        <v>0</v>
      </c>
      <c r="M48" s="120"/>
      <c r="N48" s="121">
        <f t="shared" si="1"/>
        <v>0</v>
      </c>
      <c r="O48" s="122" t="b">
        <v>0</v>
      </c>
      <c r="P48" s="117" t="b">
        <v>0</v>
      </c>
      <c r="Q48" s="117" t="b">
        <v>0</v>
      </c>
      <c r="R48" s="117" t="b">
        <v>0</v>
      </c>
      <c r="S48" s="117" t="b">
        <v>0</v>
      </c>
      <c r="T48" s="117" t="b">
        <v>0</v>
      </c>
      <c r="U48" s="117" t="b">
        <v>0</v>
      </c>
      <c r="V48" s="117" t="b">
        <v>0</v>
      </c>
      <c r="W48" s="117" t="b">
        <v>0</v>
      </c>
      <c r="X48" s="118" t="b">
        <v>0</v>
      </c>
      <c r="Y48" s="119">
        <f t="shared" si="2"/>
        <v>0</v>
      </c>
      <c r="Z48" s="120"/>
      <c r="AA48" s="121">
        <f t="shared" si="3"/>
        <v>0</v>
      </c>
      <c r="AB48" s="122" t="b">
        <v>0</v>
      </c>
      <c r="AC48" s="117" t="b">
        <v>0</v>
      </c>
      <c r="AD48" s="117" t="b">
        <v>0</v>
      </c>
      <c r="AE48" s="117" t="b">
        <v>0</v>
      </c>
      <c r="AF48" s="117" t="b">
        <v>0</v>
      </c>
      <c r="AG48" s="117" t="b">
        <v>0</v>
      </c>
      <c r="AH48" s="117" t="b">
        <v>0</v>
      </c>
      <c r="AI48" s="118" t="b">
        <v>0</v>
      </c>
      <c r="AJ48" s="119">
        <f t="shared" si="4"/>
        <v>0</v>
      </c>
      <c r="AK48" s="120"/>
      <c r="AL48" s="121">
        <f t="shared" si="5"/>
        <v>0</v>
      </c>
      <c r="AM48" s="122" t="b">
        <v>0</v>
      </c>
      <c r="AN48" s="117" t="b">
        <v>0</v>
      </c>
      <c r="AO48" s="117" t="b">
        <v>0</v>
      </c>
      <c r="AP48" s="117" t="b">
        <v>0</v>
      </c>
      <c r="AQ48" s="117" t="b">
        <v>0</v>
      </c>
      <c r="AR48" s="117" t="b">
        <v>0</v>
      </c>
      <c r="AS48" s="118" t="b">
        <v>0</v>
      </c>
      <c r="AT48" s="119">
        <f t="shared" si="6"/>
        <v>0</v>
      </c>
      <c r="AU48" s="120"/>
      <c r="AV48" s="121">
        <f t="shared" si="7"/>
        <v>0</v>
      </c>
      <c r="AW48" s="122" t="b">
        <v>0</v>
      </c>
      <c r="AX48" s="117" t="b">
        <v>0</v>
      </c>
      <c r="AY48" s="117" t="b">
        <v>0</v>
      </c>
      <c r="AZ48" s="117" t="b">
        <v>0</v>
      </c>
      <c r="BA48" s="117" t="b">
        <v>0</v>
      </c>
      <c r="BB48" s="117" t="b">
        <v>0</v>
      </c>
      <c r="BC48" s="117" t="b">
        <v>0</v>
      </c>
      <c r="BD48" s="156" t="b">
        <v>0</v>
      </c>
      <c r="BE48" s="117" t="b">
        <v>0</v>
      </c>
      <c r="BF48" s="117" t="b">
        <v>0</v>
      </c>
      <c r="BG48" s="118" t="b">
        <v>0</v>
      </c>
      <c r="BH48" s="119">
        <f t="shared" si="8"/>
        <v>0</v>
      </c>
      <c r="BI48" s="120"/>
      <c r="BJ48" s="121">
        <f t="shared" si="9"/>
        <v>0</v>
      </c>
      <c r="BK48" s="122" t="b">
        <v>0</v>
      </c>
      <c r="BL48" s="117" t="b">
        <v>0</v>
      </c>
      <c r="BM48" s="117" t="b">
        <v>0</v>
      </c>
      <c r="BN48" s="117" t="b">
        <v>0</v>
      </c>
      <c r="BO48" s="117" t="b">
        <v>0</v>
      </c>
      <c r="BP48" s="117" t="b">
        <v>0</v>
      </c>
      <c r="BQ48" s="123" t="b">
        <v>0</v>
      </c>
      <c r="BR48" s="124">
        <f t="shared" si="10"/>
        <v>0</v>
      </c>
      <c r="BS48" s="125"/>
      <c r="BT48" s="97">
        <f t="shared" si="11"/>
        <v>0</v>
      </c>
      <c r="BU48" s="122" t="b">
        <v>0</v>
      </c>
      <c r="BV48" s="117" t="b">
        <v>0</v>
      </c>
      <c r="BW48" s="117" t="b">
        <v>0</v>
      </c>
      <c r="BX48" s="117" t="b">
        <v>0</v>
      </c>
      <c r="BY48" s="117" t="b">
        <v>0</v>
      </c>
      <c r="BZ48" s="117" t="b">
        <v>0</v>
      </c>
      <c r="CA48" s="117" t="b">
        <v>0</v>
      </c>
      <c r="CB48" s="117" t="b">
        <v>0</v>
      </c>
      <c r="CC48" s="123" t="b">
        <v>0</v>
      </c>
      <c r="CD48" s="124">
        <f t="shared" si="12"/>
        <v>0</v>
      </c>
      <c r="CE48" s="125"/>
      <c r="CF48" s="124">
        <f t="shared" si="13"/>
        <v>0</v>
      </c>
      <c r="CG48" s="122" t="b">
        <v>0</v>
      </c>
      <c r="CH48" s="117" t="b">
        <v>0</v>
      </c>
      <c r="CI48" s="117" t="b">
        <v>0</v>
      </c>
      <c r="CJ48" s="117" t="b">
        <v>0</v>
      </c>
      <c r="CK48" s="117" t="b">
        <v>0</v>
      </c>
      <c r="CL48" s="123" t="b">
        <v>0</v>
      </c>
      <c r="CM48" s="124">
        <f t="shared" si="14"/>
        <v>0</v>
      </c>
      <c r="CN48" s="125"/>
      <c r="CO48" s="97">
        <f t="shared" si="15"/>
        <v>0</v>
      </c>
      <c r="CP48" s="122" t="b">
        <v>0</v>
      </c>
      <c r="CQ48" s="117" t="b">
        <v>0</v>
      </c>
      <c r="CR48" s="117" t="b">
        <v>0</v>
      </c>
      <c r="CS48" s="117" t="b">
        <v>0</v>
      </c>
      <c r="CT48" s="117" t="b">
        <v>0</v>
      </c>
      <c r="CU48" s="117" t="b">
        <v>0</v>
      </c>
      <c r="CV48" s="117" t="b">
        <v>0</v>
      </c>
      <c r="CW48" s="123" t="b">
        <v>0</v>
      </c>
      <c r="CX48" s="124">
        <f t="shared" si="16"/>
        <v>0</v>
      </c>
      <c r="CY48" s="125"/>
      <c r="CZ48" s="124">
        <f t="shared" si="17"/>
        <v>0</v>
      </c>
      <c r="DA48" s="122" t="b">
        <v>0</v>
      </c>
      <c r="DB48" s="117" t="b">
        <v>0</v>
      </c>
      <c r="DC48" s="117" t="b">
        <v>0</v>
      </c>
      <c r="DD48" s="117" t="b">
        <v>0</v>
      </c>
      <c r="DE48" s="117" t="b">
        <v>0</v>
      </c>
      <c r="DF48" s="117" t="b">
        <v>0</v>
      </c>
      <c r="DG48" s="117" t="b">
        <v>0</v>
      </c>
      <c r="DH48" s="117" t="b">
        <v>0</v>
      </c>
      <c r="DI48" s="123" t="b">
        <v>0</v>
      </c>
      <c r="DJ48" s="124">
        <f t="shared" si="18"/>
        <v>0</v>
      </c>
      <c r="DK48" s="125"/>
      <c r="DL48" s="124">
        <f t="shared" si="19"/>
        <v>0</v>
      </c>
    </row>
    <row r="49" spans="1:116" ht="23" customHeight="1" x14ac:dyDescent="0.15">
      <c r="A49" s="127"/>
      <c r="B49" s="163"/>
      <c r="C49" s="137">
        <f t="shared" ref="C49:K49" si="20">COUNTIF(C2:C48,"VRAI")</f>
        <v>34</v>
      </c>
      <c r="D49" s="134">
        <f t="shared" si="20"/>
        <v>11</v>
      </c>
      <c r="E49" s="130">
        <f t="shared" si="20"/>
        <v>15</v>
      </c>
      <c r="F49" s="130">
        <f t="shared" si="20"/>
        <v>24</v>
      </c>
      <c r="G49" s="130">
        <f t="shared" si="20"/>
        <v>13</v>
      </c>
      <c r="H49" s="130">
        <f t="shared" si="20"/>
        <v>16</v>
      </c>
      <c r="I49" s="130">
        <f t="shared" si="20"/>
        <v>25</v>
      </c>
      <c r="J49" s="130">
        <f t="shared" si="20"/>
        <v>16</v>
      </c>
      <c r="K49" s="131">
        <f t="shared" si="20"/>
        <v>15</v>
      </c>
      <c r="L49" s="132">
        <f>SUM(L1:L48)</f>
        <v>135</v>
      </c>
      <c r="M49" s="132">
        <f>SUM(M1:M14)</f>
        <v>0</v>
      </c>
      <c r="N49" s="135">
        <f>SUM(N2:N48)</f>
        <v>135</v>
      </c>
      <c r="O49" s="134">
        <f t="shared" ref="O49:X49" si="21">COUNTIF(O1:O48,"VRAI")</f>
        <v>23</v>
      </c>
      <c r="P49" s="130">
        <f t="shared" si="21"/>
        <v>13</v>
      </c>
      <c r="Q49" s="130">
        <f t="shared" si="21"/>
        <v>18</v>
      </c>
      <c r="R49" s="130">
        <f t="shared" si="21"/>
        <v>25</v>
      </c>
      <c r="S49" s="130">
        <f t="shared" si="21"/>
        <v>13</v>
      </c>
      <c r="T49" s="130">
        <f t="shared" si="21"/>
        <v>16</v>
      </c>
      <c r="U49" s="130">
        <f t="shared" si="21"/>
        <v>27</v>
      </c>
      <c r="V49" s="130">
        <f t="shared" si="21"/>
        <v>11</v>
      </c>
      <c r="W49" s="130">
        <f t="shared" si="21"/>
        <v>19</v>
      </c>
      <c r="X49" s="131">
        <f t="shared" si="21"/>
        <v>23</v>
      </c>
      <c r="Y49" s="132">
        <f>SUM(Y2:Y48)</f>
        <v>188</v>
      </c>
      <c r="Z49" s="132">
        <f>SUM(Z2:Z48)</f>
        <v>0</v>
      </c>
      <c r="AA49" s="135">
        <f>SUM(AA2:AA48)</f>
        <v>188</v>
      </c>
      <c r="AB49" s="134">
        <f t="shared" ref="AB49:AI49" si="22">COUNTIF(AB2:AB48,"VRAI")</f>
        <v>11</v>
      </c>
      <c r="AC49" s="130">
        <f t="shared" si="22"/>
        <v>18</v>
      </c>
      <c r="AD49" s="130">
        <f t="shared" si="22"/>
        <v>24</v>
      </c>
      <c r="AE49" s="136">
        <f t="shared" si="22"/>
        <v>9</v>
      </c>
      <c r="AF49" s="134">
        <f t="shared" si="22"/>
        <v>22</v>
      </c>
      <c r="AG49" s="130">
        <f t="shared" si="22"/>
        <v>28</v>
      </c>
      <c r="AH49" s="130">
        <f t="shared" si="22"/>
        <v>20</v>
      </c>
      <c r="AI49" s="131">
        <f t="shared" si="22"/>
        <v>9</v>
      </c>
      <c r="AJ49" s="132">
        <f>SUM(AJ2:AJ48)</f>
        <v>141</v>
      </c>
      <c r="AK49" s="132">
        <f>SUM(AK2:AK48)</f>
        <v>0</v>
      </c>
      <c r="AL49" s="135">
        <f>SUM(AL2:AL48)</f>
        <v>141</v>
      </c>
      <c r="AM49" s="134">
        <f t="shared" ref="AM49:AS49" si="23">COUNTIF(AM2:AM48,"VRAI")</f>
        <v>14</v>
      </c>
      <c r="AN49" s="136">
        <f t="shared" si="23"/>
        <v>16</v>
      </c>
      <c r="AO49" s="134">
        <f t="shared" si="23"/>
        <v>0</v>
      </c>
      <c r="AP49" s="130">
        <f t="shared" si="23"/>
        <v>0</v>
      </c>
      <c r="AQ49" s="130">
        <f t="shared" si="23"/>
        <v>0</v>
      </c>
      <c r="AR49" s="130">
        <f t="shared" si="23"/>
        <v>0</v>
      </c>
      <c r="AS49" s="131">
        <f t="shared" si="23"/>
        <v>0</v>
      </c>
      <c r="AT49" s="132">
        <f>SUM(AT2:AT48)</f>
        <v>30</v>
      </c>
      <c r="AU49" s="132">
        <f>SUM(AU2:AU48)</f>
        <v>0</v>
      </c>
      <c r="AV49" s="135">
        <f>SUM(AV2:AV48)</f>
        <v>30</v>
      </c>
      <c r="AW49" s="134">
        <f t="shared" ref="AW49:BC49" si="24">COUNTIF(AW2:AW48,"VRAI")</f>
        <v>0</v>
      </c>
      <c r="AX49" s="130">
        <f t="shared" si="24"/>
        <v>0</v>
      </c>
      <c r="AY49" s="130">
        <f t="shared" si="24"/>
        <v>0</v>
      </c>
      <c r="AZ49" s="130">
        <f t="shared" si="24"/>
        <v>0</v>
      </c>
      <c r="BA49" s="130">
        <f t="shared" si="24"/>
        <v>0</v>
      </c>
      <c r="BB49" s="130">
        <f t="shared" si="24"/>
        <v>0</v>
      </c>
      <c r="BC49" s="130">
        <f t="shared" si="24"/>
        <v>0</v>
      </c>
      <c r="BD49" s="158" t="b">
        <v>0</v>
      </c>
      <c r="BE49" s="130">
        <f>SUM(BE2:BE48)</f>
        <v>0</v>
      </c>
      <c r="BF49" s="164"/>
      <c r="BG49" s="131">
        <f>COUNTIF(BG2:BG48,"VRAI")</f>
        <v>0</v>
      </c>
      <c r="BH49" s="132">
        <f>SUM(BH2:BH48)</f>
        <v>0</v>
      </c>
      <c r="BI49" s="132">
        <f>SUM(BI2:BI48)</f>
        <v>0</v>
      </c>
      <c r="BJ49" s="135">
        <f>SUM(BJ2:BJ48)</f>
        <v>0</v>
      </c>
      <c r="BK49" s="134">
        <f t="shared" ref="BK49:BQ49" si="25">COUNTIF(BK2:BK48,"VRAI")</f>
        <v>0</v>
      </c>
      <c r="BL49" s="130">
        <f t="shared" si="25"/>
        <v>0</v>
      </c>
      <c r="BM49" s="130">
        <f t="shared" si="25"/>
        <v>0</v>
      </c>
      <c r="BN49" s="130">
        <f t="shared" si="25"/>
        <v>0</v>
      </c>
      <c r="BO49" s="130">
        <f t="shared" si="25"/>
        <v>0</v>
      </c>
      <c r="BP49" s="130">
        <f t="shared" si="25"/>
        <v>0</v>
      </c>
      <c r="BQ49" s="136">
        <f t="shared" si="25"/>
        <v>0</v>
      </c>
      <c r="BR49" s="137">
        <f>SUM(BR1:BR48)</f>
        <v>0</v>
      </c>
      <c r="BS49" s="137">
        <f>SUM(BS1:BS48)</f>
        <v>0</v>
      </c>
      <c r="BT49" s="165">
        <f>SUM(BT1:BT48)</f>
        <v>0</v>
      </c>
      <c r="BU49" s="134">
        <f t="shared" ref="BU49:CC49" si="26">COUNTIF(BU1:BU48,"VRAI")</f>
        <v>0</v>
      </c>
      <c r="BV49" s="130">
        <f t="shared" si="26"/>
        <v>0</v>
      </c>
      <c r="BW49" s="130">
        <f t="shared" si="26"/>
        <v>0</v>
      </c>
      <c r="BX49" s="130">
        <f t="shared" si="26"/>
        <v>0</v>
      </c>
      <c r="BY49" s="130">
        <f t="shared" si="26"/>
        <v>0</v>
      </c>
      <c r="BZ49" s="130">
        <f t="shared" si="26"/>
        <v>0</v>
      </c>
      <c r="CA49" s="130">
        <f t="shared" si="26"/>
        <v>0</v>
      </c>
      <c r="CB49" s="130">
        <f t="shared" si="26"/>
        <v>0</v>
      </c>
      <c r="CC49" s="136">
        <f t="shared" si="26"/>
        <v>0</v>
      </c>
      <c r="CD49" s="137">
        <f>SUM(CD1:CD48)</f>
        <v>0</v>
      </c>
      <c r="CE49" s="137">
        <f>SUM(CE1:CE48)</f>
        <v>0</v>
      </c>
      <c r="CF49" s="138">
        <f>SUM(CF1:CF48)</f>
        <v>41699</v>
      </c>
      <c r="CG49" s="134">
        <f t="shared" ref="CG49:CL49" si="27">COUNTIF(CG1:CG48,"VRAI")</f>
        <v>0</v>
      </c>
      <c r="CH49" s="130">
        <f t="shared" si="27"/>
        <v>0</v>
      </c>
      <c r="CI49" s="130">
        <f t="shared" si="27"/>
        <v>0</v>
      </c>
      <c r="CJ49" s="130">
        <f t="shared" si="27"/>
        <v>0</v>
      </c>
      <c r="CK49" s="130">
        <f t="shared" si="27"/>
        <v>0</v>
      </c>
      <c r="CL49" s="136">
        <f t="shared" si="27"/>
        <v>0</v>
      </c>
      <c r="CM49" s="137">
        <f>SUM(CM1:CM48)</f>
        <v>0</v>
      </c>
      <c r="CN49" s="137">
        <f>SUM(CN1:CN48)</f>
        <v>0</v>
      </c>
      <c r="CO49" s="166">
        <f>SUM(CO1:CO48)</f>
        <v>41730</v>
      </c>
      <c r="CP49" s="134">
        <f t="shared" ref="CP49:CW49" si="28">COUNTIF(CP1:CP48,"VRAI")</f>
        <v>0</v>
      </c>
      <c r="CQ49" s="130">
        <f t="shared" si="28"/>
        <v>0</v>
      </c>
      <c r="CR49" s="130">
        <f t="shared" si="28"/>
        <v>0</v>
      </c>
      <c r="CS49" s="130">
        <f t="shared" si="28"/>
        <v>0</v>
      </c>
      <c r="CT49" s="130">
        <f t="shared" si="28"/>
        <v>0</v>
      </c>
      <c r="CU49" s="130">
        <f t="shared" si="28"/>
        <v>0</v>
      </c>
      <c r="CV49" s="130">
        <f t="shared" si="28"/>
        <v>0</v>
      </c>
      <c r="CW49" s="136">
        <f t="shared" si="28"/>
        <v>0</v>
      </c>
      <c r="CX49" s="137">
        <f>SUM(CX1:CX48)</f>
        <v>0</v>
      </c>
      <c r="CY49" s="137">
        <f>SUM(CY1:CY48)</f>
        <v>0</v>
      </c>
      <c r="CZ49" s="138">
        <f>SUM(CZ1:CZ48)</f>
        <v>41760</v>
      </c>
      <c r="DA49" s="137">
        <f t="shared" ref="DA49:DI49" si="29">COUNTIF(DA1:DA48,"VRAI")</f>
        <v>0</v>
      </c>
      <c r="DB49" s="137">
        <f t="shared" si="29"/>
        <v>0</v>
      </c>
      <c r="DC49" s="134">
        <f t="shared" si="29"/>
        <v>0</v>
      </c>
      <c r="DD49" s="130">
        <f t="shared" si="29"/>
        <v>0</v>
      </c>
      <c r="DE49" s="130">
        <f t="shared" si="29"/>
        <v>0</v>
      </c>
      <c r="DF49" s="130">
        <f t="shared" si="29"/>
        <v>0</v>
      </c>
      <c r="DG49" s="130">
        <f t="shared" si="29"/>
        <v>0</v>
      </c>
      <c r="DH49" s="130">
        <f t="shared" si="29"/>
        <v>0</v>
      </c>
      <c r="DI49" s="136">
        <f t="shared" si="29"/>
        <v>0</v>
      </c>
      <c r="DJ49" s="137">
        <f>SUM(DJ1:DJ48)</f>
        <v>0</v>
      </c>
      <c r="DK49" s="137">
        <f>SUM(DK1:DK14)</f>
        <v>0</v>
      </c>
      <c r="DL49" s="137">
        <f>SUM(DL2:DL48)</f>
        <v>0</v>
      </c>
    </row>
  </sheetData>
  <pageMargins left="1" right="1" top="1" bottom="1" header="0.27777800000000002" footer="0.27777800000000002"/>
  <pageSetup scale="61" orientation="portrait"/>
  <headerFooter>
    <oddFooter>&amp;C&amp;"Helvetica,Regular"&amp;11&amp;K000000&amp;P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M28"/>
  <sheetViews>
    <sheetView showGridLines="0" workbookViewId="0">
      <pane xSplit="2" ySplit="1" topLeftCell="C2" activePane="bottomRight" state="frozen"/>
      <selection pane="topRight"/>
      <selection pane="bottomLeft"/>
      <selection pane="bottomRight" activeCell="C2" sqref="C2"/>
    </sheetView>
  </sheetViews>
  <sheetFormatPr baseColWidth="10" defaultColWidth="16.33203125" defaultRowHeight="18" customHeight="1" x14ac:dyDescent="0.15"/>
  <cols>
    <col min="1" max="1" width="29" style="167" customWidth="1"/>
    <col min="2" max="2" width="8.83203125" style="167" customWidth="1"/>
    <col min="3" max="117" width="10" style="167" customWidth="1"/>
    <col min="118" max="118" width="16.33203125" style="167" customWidth="1"/>
    <col min="119" max="16384" width="16.33203125" style="167"/>
  </cols>
  <sheetData>
    <row r="1" spans="1:117" ht="23.5" customHeight="1" x14ac:dyDescent="0.15">
      <c r="A1" s="70" t="s">
        <v>166</v>
      </c>
      <c r="B1" s="168" t="s">
        <v>165</v>
      </c>
      <c r="C1" s="143" t="s">
        <v>162</v>
      </c>
      <c r="D1" s="78">
        <v>44453</v>
      </c>
      <c r="E1" s="73">
        <v>44454</v>
      </c>
      <c r="F1" s="73">
        <v>44456</v>
      </c>
      <c r="G1" s="73">
        <v>44460</v>
      </c>
      <c r="H1" s="73">
        <v>44461</v>
      </c>
      <c r="I1" s="73">
        <v>44463</v>
      </c>
      <c r="J1" s="73">
        <v>44467</v>
      </c>
      <c r="K1" s="74">
        <v>44468</v>
      </c>
      <c r="L1" s="75" t="s">
        <v>163</v>
      </c>
      <c r="M1" s="76"/>
      <c r="N1" s="77">
        <v>41883</v>
      </c>
      <c r="O1" s="78">
        <v>44470</v>
      </c>
      <c r="P1" s="73">
        <v>44474</v>
      </c>
      <c r="Q1" s="73">
        <v>44475</v>
      </c>
      <c r="R1" s="73">
        <v>44477</v>
      </c>
      <c r="S1" s="73">
        <v>44481</v>
      </c>
      <c r="T1" s="73">
        <v>44482</v>
      </c>
      <c r="U1" s="73">
        <v>44484</v>
      </c>
      <c r="V1" s="73">
        <v>44488</v>
      </c>
      <c r="W1" s="73">
        <v>44489</v>
      </c>
      <c r="X1" s="74">
        <v>44491</v>
      </c>
      <c r="Y1" s="75" t="s">
        <v>163</v>
      </c>
      <c r="Z1" s="76"/>
      <c r="AA1" s="77">
        <v>41913</v>
      </c>
      <c r="AB1" s="78">
        <v>44509</v>
      </c>
      <c r="AC1" s="73">
        <v>44510</v>
      </c>
      <c r="AD1" s="73">
        <v>44512</v>
      </c>
      <c r="AE1" s="73">
        <v>44516</v>
      </c>
      <c r="AF1" s="73">
        <v>44517</v>
      </c>
      <c r="AG1" s="73">
        <v>44519</v>
      </c>
      <c r="AH1" s="73">
        <v>44526</v>
      </c>
      <c r="AI1" s="74">
        <v>44530</v>
      </c>
      <c r="AJ1" s="75" t="s">
        <v>163</v>
      </c>
      <c r="AK1" s="76"/>
      <c r="AL1" s="77">
        <v>41944</v>
      </c>
      <c r="AM1" s="78">
        <v>44531</v>
      </c>
      <c r="AN1" s="73">
        <v>44533</v>
      </c>
      <c r="AO1" s="73"/>
      <c r="AP1" s="73"/>
      <c r="AQ1" s="73"/>
      <c r="AR1" s="73"/>
      <c r="AS1" s="74"/>
      <c r="AT1" s="75" t="s">
        <v>163</v>
      </c>
      <c r="AU1" s="76"/>
      <c r="AV1" s="77">
        <v>41974</v>
      </c>
      <c r="AW1" s="78"/>
      <c r="AX1" s="73"/>
      <c r="AY1" s="73"/>
      <c r="AZ1" s="73"/>
      <c r="BA1" s="73"/>
      <c r="BB1" s="73"/>
      <c r="BC1" s="73"/>
      <c r="BD1" s="73"/>
      <c r="BE1" s="74"/>
      <c r="BF1" s="75" t="s">
        <v>163</v>
      </c>
      <c r="BG1" s="76"/>
      <c r="BH1" s="77">
        <v>41640</v>
      </c>
      <c r="BI1" s="78"/>
      <c r="BJ1" s="73"/>
      <c r="BK1" s="73"/>
      <c r="BL1" s="73"/>
      <c r="BM1" s="73"/>
      <c r="BN1" s="73"/>
      <c r="BO1" s="74"/>
      <c r="BP1" s="75" t="s">
        <v>163</v>
      </c>
      <c r="BQ1" s="76"/>
      <c r="BR1" s="169" t="s">
        <v>167</v>
      </c>
      <c r="BS1" s="78"/>
      <c r="BT1" s="73"/>
      <c r="BU1" s="73"/>
      <c r="BV1" s="73"/>
      <c r="BW1" s="73"/>
      <c r="BX1" s="170"/>
      <c r="BY1" s="73"/>
      <c r="BZ1" s="73"/>
      <c r="CA1" s="74"/>
      <c r="CB1" s="171" t="s">
        <v>163</v>
      </c>
      <c r="CC1" s="172"/>
      <c r="CD1" s="173">
        <v>41699</v>
      </c>
      <c r="CE1" s="174"/>
      <c r="CF1" s="170"/>
      <c r="CG1" s="170"/>
      <c r="CH1" s="170"/>
      <c r="CI1" s="170"/>
      <c r="CJ1" s="175"/>
      <c r="CK1" s="171" t="s">
        <v>163</v>
      </c>
      <c r="CL1" s="172"/>
      <c r="CM1" s="173">
        <v>41730</v>
      </c>
      <c r="CN1" s="174"/>
      <c r="CO1" s="170"/>
      <c r="CP1" s="170"/>
      <c r="CQ1" s="170"/>
      <c r="CR1" s="170"/>
      <c r="CS1" s="170"/>
      <c r="CT1" s="170"/>
      <c r="CU1" s="170"/>
      <c r="CV1" s="175"/>
      <c r="CW1" s="171" t="s">
        <v>163</v>
      </c>
      <c r="CX1" s="172"/>
      <c r="CY1" s="173">
        <v>41760</v>
      </c>
      <c r="CZ1" s="150"/>
      <c r="DA1" s="176"/>
      <c r="DB1" s="176"/>
      <c r="DC1" s="176"/>
      <c r="DD1" s="176"/>
      <c r="DE1" s="176"/>
      <c r="DF1" s="176"/>
      <c r="DG1" s="176"/>
      <c r="DH1" s="177"/>
      <c r="DI1" s="171" t="s">
        <v>163</v>
      </c>
      <c r="DJ1" s="172"/>
      <c r="DK1" s="173">
        <v>41791</v>
      </c>
      <c r="DL1" s="178"/>
      <c r="DM1" s="178"/>
    </row>
    <row r="2" spans="1:117" ht="22" customHeight="1" x14ac:dyDescent="0.15">
      <c r="A2" s="101" t="s">
        <v>116</v>
      </c>
      <c r="B2" s="179" t="b">
        <v>0</v>
      </c>
      <c r="C2" s="180" t="b">
        <v>1</v>
      </c>
      <c r="D2" s="181" t="b">
        <v>0</v>
      </c>
      <c r="E2" s="182" t="b">
        <v>0</v>
      </c>
      <c r="F2" s="182" t="b">
        <v>1</v>
      </c>
      <c r="G2" s="182" t="b">
        <v>0</v>
      </c>
      <c r="H2" s="182" t="b">
        <v>1</v>
      </c>
      <c r="I2" s="182" t="b">
        <v>1</v>
      </c>
      <c r="J2" s="182" t="b">
        <v>0</v>
      </c>
      <c r="K2" s="183" t="b">
        <v>1</v>
      </c>
      <c r="L2" s="184">
        <f t="shared" ref="L2:L27" si="0">COUNTIF(D2:K2,"VRAI")</f>
        <v>4</v>
      </c>
      <c r="M2" s="184"/>
      <c r="N2" s="185">
        <f t="shared" ref="N2:N27" si="1">SUM(L2:M2)</f>
        <v>4</v>
      </c>
      <c r="O2" s="181" t="b">
        <v>0</v>
      </c>
      <c r="P2" s="182" t="b">
        <v>0</v>
      </c>
      <c r="Q2" s="182" t="b">
        <v>1</v>
      </c>
      <c r="R2" s="182" t="b">
        <v>0</v>
      </c>
      <c r="S2" s="182" t="b">
        <v>0</v>
      </c>
      <c r="T2" s="182" t="b">
        <v>1</v>
      </c>
      <c r="U2" s="182" t="b">
        <v>1</v>
      </c>
      <c r="V2" s="182" t="b">
        <v>0</v>
      </c>
      <c r="W2" s="182" t="b">
        <v>1</v>
      </c>
      <c r="X2" s="183" t="b">
        <v>1</v>
      </c>
      <c r="Y2" s="184">
        <f t="shared" ref="Y2:Y27" si="2">COUNTIF(O2:X2,"=VRAI")</f>
        <v>5</v>
      </c>
      <c r="Z2" s="184"/>
      <c r="AA2" s="185">
        <f t="shared" ref="AA2:AA27" si="3">SUM(Y2:Z2)</f>
        <v>5</v>
      </c>
      <c r="AB2" s="181" t="b">
        <v>0</v>
      </c>
      <c r="AC2" s="182" t="b">
        <v>1</v>
      </c>
      <c r="AD2" s="182" t="b">
        <v>0</v>
      </c>
      <c r="AE2" s="182" t="b">
        <v>0</v>
      </c>
      <c r="AF2" s="182" t="b">
        <v>1</v>
      </c>
      <c r="AG2" s="182" t="b">
        <v>0</v>
      </c>
      <c r="AH2" s="182" t="b">
        <v>0</v>
      </c>
      <c r="AI2" s="183" t="b">
        <v>0</v>
      </c>
      <c r="AJ2" s="184">
        <f t="shared" ref="AJ2:AJ27" si="4">COUNTIF(AB2:AI2,"=VRAI")</f>
        <v>2</v>
      </c>
      <c r="AK2" s="184"/>
      <c r="AL2" s="185">
        <f t="shared" ref="AL2:AL27" si="5">SUM(AJ2:AK2)</f>
        <v>2</v>
      </c>
      <c r="AM2" s="181" t="b">
        <v>0</v>
      </c>
      <c r="AN2" s="182" t="b">
        <v>0</v>
      </c>
      <c r="AO2" s="182" t="b">
        <v>0</v>
      </c>
      <c r="AP2" s="182" t="b">
        <v>0</v>
      </c>
      <c r="AQ2" s="182" t="b">
        <v>0</v>
      </c>
      <c r="AR2" s="182" t="b">
        <v>0</v>
      </c>
      <c r="AS2" s="183" t="b">
        <v>0</v>
      </c>
      <c r="AT2" s="184">
        <f t="shared" ref="AT2:AT27" si="6">COUNTIF(AM2:AS2,"=VRAI")</f>
        <v>0</v>
      </c>
      <c r="AU2" s="184"/>
      <c r="AV2" s="185">
        <f t="shared" ref="AV2:AV27" si="7">SUM(AT2:AU2)</f>
        <v>0</v>
      </c>
      <c r="AW2" s="181" t="b">
        <v>0</v>
      </c>
      <c r="AX2" s="182" t="b">
        <v>0</v>
      </c>
      <c r="AY2" s="182" t="b">
        <v>0</v>
      </c>
      <c r="AZ2" s="182" t="b">
        <v>0</v>
      </c>
      <c r="BA2" s="182" t="b">
        <v>0</v>
      </c>
      <c r="BB2" s="182" t="b">
        <v>0</v>
      </c>
      <c r="BC2" s="182" t="b">
        <v>0</v>
      </c>
      <c r="BD2" s="182" t="b">
        <v>0</v>
      </c>
      <c r="BE2" s="183" t="b">
        <v>0</v>
      </c>
      <c r="BF2" s="184">
        <f t="shared" ref="BF2:BF27" si="8">COUNTIF(AW2:BE2,"vrai")</f>
        <v>0</v>
      </c>
      <c r="BG2" s="184"/>
      <c r="BH2" s="185">
        <f t="shared" ref="BH2:BH27" si="9">SUM(BF2:BG2)</f>
        <v>0</v>
      </c>
      <c r="BI2" s="181" t="b">
        <v>0</v>
      </c>
      <c r="BJ2" s="182" t="b">
        <v>0</v>
      </c>
      <c r="BK2" s="182" t="b">
        <v>0</v>
      </c>
      <c r="BL2" s="182" t="b">
        <v>0</v>
      </c>
      <c r="BM2" s="182" t="b">
        <v>0</v>
      </c>
      <c r="BN2" s="182" t="b">
        <v>0</v>
      </c>
      <c r="BO2" s="186" t="b">
        <v>0</v>
      </c>
      <c r="BP2" s="181">
        <f t="shared" ref="BP2:BP27" si="10">COUNTIF(BI2:BO2,"VRAI")</f>
        <v>0</v>
      </c>
      <c r="BQ2" s="182"/>
      <c r="BR2" s="186">
        <f t="shared" ref="BR2:BR27" si="11">SUM(BP2:BQ2)</f>
        <v>0</v>
      </c>
      <c r="BS2" s="181" t="b">
        <v>0</v>
      </c>
      <c r="BT2" s="182" t="b">
        <v>0</v>
      </c>
      <c r="BU2" s="182" t="b">
        <v>0</v>
      </c>
      <c r="BV2" s="182" t="b">
        <v>0</v>
      </c>
      <c r="BW2" s="182" t="b">
        <v>0</v>
      </c>
      <c r="BX2" s="187" t="b">
        <v>0</v>
      </c>
      <c r="BY2" s="182" t="b">
        <v>0</v>
      </c>
      <c r="BZ2" s="182" t="b">
        <v>0</v>
      </c>
      <c r="CA2" s="186" t="b">
        <v>0</v>
      </c>
      <c r="CB2" s="188">
        <f t="shared" ref="CB2:CB27" si="12">COUNTIF(BS2:CA2,"VRAI")</f>
        <v>0</v>
      </c>
      <c r="CC2" s="189"/>
      <c r="CD2" s="190">
        <f t="shared" ref="CD2:CD27" si="13">SUM(CB2:CC2)</f>
        <v>0</v>
      </c>
      <c r="CE2" s="191" t="b">
        <v>0</v>
      </c>
      <c r="CF2" s="187" t="b">
        <v>0</v>
      </c>
      <c r="CG2" s="187" t="b">
        <v>0</v>
      </c>
      <c r="CH2" s="187" t="b">
        <v>0</v>
      </c>
      <c r="CI2" s="187" t="b">
        <v>0</v>
      </c>
      <c r="CJ2" s="192" t="b">
        <v>0</v>
      </c>
      <c r="CK2" s="188">
        <f t="shared" ref="CK2:CK27" si="14">COUNTIF(CE2:CJ2,"VRAI")</f>
        <v>0</v>
      </c>
      <c r="CL2" s="189"/>
      <c r="CM2" s="190">
        <f t="shared" ref="CM2:CM27" si="15">SUM(CK2:CL2)</f>
        <v>0</v>
      </c>
      <c r="CN2" s="191" t="b">
        <v>0</v>
      </c>
      <c r="CO2" s="187" t="b">
        <v>0</v>
      </c>
      <c r="CP2" s="193"/>
      <c r="CQ2" s="187" t="b">
        <v>0</v>
      </c>
      <c r="CR2" s="187" t="b">
        <v>0</v>
      </c>
      <c r="CS2" s="187" t="b">
        <v>0</v>
      </c>
      <c r="CT2" s="187" t="b">
        <v>0</v>
      </c>
      <c r="CU2" s="187" t="b">
        <v>0</v>
      </c>
      <c r="CV2" s="192" t="b">
        <v>0</v>
      </c>
      <c r="CW2" s="188">
        <f t="shared" ref="CW2:CW27" si="16">COUNTIF(CN2:CV2,"VRAI")</f>
        <v>0</v>
      </c>
      <c r="CX2" s="189"/>
      <c r="CY2" s="190">
        <f t="shared" ref="CY2:CY27" si="17">SUM(CW2:CX2)</f>
        <v>0</v>
      </c>
      <c r="CZ2" s="191" t="b">
        <v>0</v>
      </c>
      <c r="DA2" s="187" t="b">
        <v>0</v>
      </c>
      <c r="DB2" s="187" t="b">
        <v>0</v>
      </c>
      <c r="DC2" s="187" t="b">
        <v>0</v>
      </c>
      <c r="DD2" s="187" t="b">
        <v>0</v>
      </c>
      <c r="DE2" s="187" t="b">
        <v>0</v>
      </c>
      <c r="DF2" s="187" t="b">
        <v>0</v>
      </c>
      <c r="DG2" s="187" t="b">
        <v>0</v>
      </c>
      <c r="DH2" s="192" t="b">
        <v>0</v>
      </c>
      <c r="DI2" s="188">
        <f t="shared" ref="DI2:DI27" si="18">COUNTIF(CZ2:DH2,"VRAI")</f>
        <v>0</v>
      </c>
      <c r="DJ2" s="189"/>
      <c r="DK2" s="190">
        <f t="shared" ref="DK2:DK27" si="19">SUM(DI2:DJ2)</f>
        <v>0</v>
      </c>
      <c r="DL2" s="194" t="b">
        <v>0</v>
      </c>
      <c r="DM2" s="194" t="b">
        <v>0</v>
      </c>
    </row>
    <row r="3" spans="1:117" ht="21" customHeight="1" x14ac:dyDescent="0.15">
      <c r="A3" s="101" t="s">
        <v>117</v>
      </c>
      <c r="B3" s="195" t="b">
        <v>1</v>
      </c>
      <c r="C3" s="180" t="b">
        <v>1</v>
      </c>
      <c r="D3" s="181" t="b">
        <v>0</v>
      </c>
      <c r="E3" s="182" t="b">
        <v>0</v>
      </c>
      <c r="F3" s="182" t="b">
        <v>1</v>
      </c>
      <c r="G3" s="182" t="b">
        <v>0</v>
      </c>
      <c r="H3" s="182" t="b">
        <v>0</v>
      </c>
      <c r="I3" s="182" t="b">
        <v>1</v>
      </c>
      <c r="J3" s="182" t="b">
        <v>0</v>
      </c>
      <c r="K3" s="183" t="b">
        <v>1</v>
      </c>
      <c r="L3" s="184">
        <f t="shared" si="0"/>
        <v>3</v>
      </c>
      <c r="M3" s="184"/>
      <c r="N3" s="185">
        <f t="shared" si="1"/>
        <v>3</v>
      </c>
      <c r="O3" s="181" t="b">
        <v>0</v>
      </c>
      <c r="P3" s="182" t="b">
        <v>0</v>
      </c>
      <c r="Q3" s="182" t="b">
        <v>1</v>
      </c>
      <c r="R3" s="182" t="b">
        <v>0</v>
      </c>
      <c r="S3" s="182" t="b">
        <v>0</v>
      </c>
      <c r="T3" s="182" t="b">
        <v>1</v>
      </c>
      <c r="U3" s="182" t="b">
        <v>1</v>
      </c>
      <c r="V3" s="182" t="b">
        <v>0</v>
      </c>
      <c r="W3" s="182" t="b">
        <v>1</v>
      </c>
      <c r="X3" s="183" t="b">
        <v>1</v>
      </c>
      <c r="Y3" s="184">
        <f t="shared" si="2"/>
        <v>5</v>
      </c>
      <c r="Z3" s="184"/>
      <c r="AA3" s="185">
        <f t="shared" si="3"/>
        <v>5</v>
      </c>
      <c r="AB3" s="181" t="b">
        <v>0</v>
      </c>
      <c r="AC3" s="182" t="b">
        <v>1</v>
      </c>
      <c r="AD3" s="182" t="b">
        <v>0</v>
      </c>
      <c r="AE3" s="182" t="b">
        <v>0</v>
      </c>
      <c r="AF3" s="182" t="b">
        <v>1</v>
      </c>
      <c r="AG3" s="182" t="b">
        <v>0</v>
      </c>
      <c r="AH3" s="182" t="b">
        <v>0</v>
      </c>
      <c r="AI3" s="183" t="b">
        <v>0</v>
      </c>
      <c r="AJ3" s="184">
        <f t="shared" si="4"/>
        <v>2</v>
      </c>
      <c r="AK3" s="184"/>
      <c r="AL3" s="185">
        <f t="shared" si="5"/>
        <v>2</v>
      </c>
      <c r="AM3" s="181" t="b">
        <v>0</v>
      </c>
      <c r="AN3" s="182" t="b">
        <v>0</v>
      </c>
      <c r="AO3" s="182" t="b">
        <v>0</v>
      </c>
      <c r="AP3" s="182" t="b">
        <v>0</v>
      </c>
      <c r="AQ3" s="182" t="b">
        <v>0</v>
      </c>
      <c r="AR3" s="182" t="b">
        <v>0</v>
      </c>
      <c r="AS3" s="183" t="b">
        <v>0</v>
      </c>
      <c r="AT3" s="184">
        <f t="shared" si="6"/>
        <v>0</v>
      </c>
      <c r="AU3" s="184"/>
      <c r="AV3" s="185">
        <f t="shared" si="7"/>
        <v>0</v>
      </c>
      <c r="AW3" s="181" t="b">
        <v>0</v>
      </c>
      <c r="AX3" s="182" t="b">
        <v>0</v>
      </c>
      <c r="AY3" s="182" t="b">
        <v>0</v>
      </c>
      <c r="AZ3" s="182" t="b">
        <v>0</v>
      </c>
      <c r="BA3" s="182" t="b">
        <v>0</v>
      </c>
      <c r="BB3" s="182" t="b">
        <v>0</v>
      </c>
      <c r="BC3" s="182" t="b">
        <v>0</v>
      </c>
      <c r="BD3" s="182" t="b">
        <v>0</v>
      </c>
      <c r="BE3" s="183" t="b">
        <v>0</v>
      </c>
      <c r="BF3" s="184">
        <f t="shared" si="8"/>
        <v>0</v>
      </c>
      <c r="BG3" s="184"/>
      <c r="BH3" s="196">
        <f t="shared" si="9"/>
        <v>0</v>
      </c>
      <c r="BI3" s="182" t="b">
        <v>0</v>
      </c>
      <c r="BJ3" s="182" t="b">
        <v>0</v>
      </c>
      <c r="BK3" s="182" t="b">
        <v>0</v>
      </c>
      <c r="BL3" s="182" t="b">
        <v>0</v>
      </c>
      <c r="BM3" s="182" t="b">
        <v>0</v>
      </c>
      <c r="BN3" s="182" t="b">
        <v>0</v>
      </c>
      <c r="BO3" s="186" t="b">
        <v>0</v>
      </c>
      <c r="BP3" s="181">
        <f t="shared" si="10"/>
        <v>0</v>
      </c>
      <c r="BQ3" s="182"/>
      <c r="BR3" s="186">
        <f t="shared" si="11"/>
        <v>0</v>
      </c>
      <c r="BS3" s="181" t="b">
        <v>0</v>
      </c>
      <c r="BT3" s="182" t="b">
        <v>0</v>
      </c>
      <c r="BU3" s="182" t="b">
        <v>0</v>
      </c>
      <c r="BV3" s="182" t="b">
        <v>0</v>
      </c>
      <c r="BW3" s="182" t="b">
        <v>0</v>
      </c>
      <c r="BX3" s="182" t="b">
        <v>0</v>
      </c>
      <c r="BY3" s="182" t="b">
        <v>0</v>
      </c>
      <c r="BZ3" s="182" t="b">
        <v>0</v>
      </c>
      <c r="CA3" s="186" t="b">
        <v>0</v>
      </c>
      <c r="CB3" s="197">
        <f t="shared" si="12"/>
        <v>0</v>
      </c>
      <c r="CC3" s="184"/>
      <c r="CD3" s="185">
        <f t="shared" si="13"/>
        <v>0</v>
      </c>
      <c r="CE3" s="181" t="b">
        <v>0</v>
      </c>
      <c r="CF3" s="182" t="b">
        <v>0</v>
      </c>
      <c r="CG3" s="182" t="b">
        <v>0</v>
      </c>
      <c r="CH3" s="182" t="b">
        <v>0</v>
      </c>
      <c r="CI3" s="182" t="b">
        <v>0</v>
      </c>
      <c r="CJ3" s="186" t="b">
        <v>0</v>
      </c>
      <c r="CK3" s="197">
        <f t="shared" si="14"/>
        <v>0</v>
      </c>
      <c r="CL3" s="184"/>
      <c r="CM3" s="185">
        <f t="shared" si="15"/>
        <v>0</v>
      </c>
      <c r="CN3" s="181" t="b">
        <v>0</v>
      </c>
      <c r="CO3" s="182" t="b">
        <v>0</v>
      </c>
      <c r="CP3" s="198"/>
      <c r="CQ3" s="182" t="b">
        <v>0</v>
      </c>
      <c r="CR3" s="182" t="b">
        <v>0</v>
      </c>
      <c r="CS3" s="182" t="b">
        <v>0</v>
      </c>
      <c r="CT3" s="182" t="b">
        <v>0</v>
      </c>
      <c r="CU3" s="182" t="b">
        <v>0</v>
      </c>
      <c r="CV3" s="186" t="b">
        <v>0</v>
      </c>
      <c r="CW3" s="197">
        <f t="shared" si="16"/>
        <v>0</v>
      </c>
      <c r="CX3" s="184"/>
      <c r="CY3" s="185">
        <f t="shared" si="17"/>
        <v>0</v>
      </c>
      <c r="CZ3" s="181" t="b">
        <v>0</v>
      </c>
      <c r="DA3" s="182" t="b">
        <v>0</v>
      </c>
      <c r="DB3" s="182" t="b">
        <v>0</v>
      </c>
      <c r="DC3" s="182" t="b">
        <v>0</v>
      </c>
      <c r="DD3" s="182" t="b">
        <v>0</v>
      </c>
      <c r="DE3" s="182" t="b">
        <v>0</v>
      </c>
      <c r="DF3" s="182" t="b">
        <v>0</v>
      </c>
      <c r="DG3" s="182" t="b">
        <v>0</v>
      </c>
      <c r="DH3" s="186" t="b">
        <v>0</v>
      </c>
      <c r="DI3" s="197">
        <f t="shared" si="18"/>
        <v>0</v>
      </c>
      <c r="DJ3" s="184"/>
      <c r="DK3" s="185">
        <f t="shared" si="19"/>
        <v>0</v>
      </c>
      <c r="DL3" s="180" t="b">
        <v>0</v>
      </c>
      <c r="DM3" s="180" t="b">
        <v>0</v>
      </c>
    </row>
    <row r="4" spans="1:117" ht="21" customHeight="1" x14ac:dyDescent="0.15">
      <c r="A4" s="162" t="s">
        <v>121</v>
      </c>
      <c r="B4" s="195" t="b">
        <v>0</v>
      </c>
      <c r="C4" s="180" t="b">
        <v>1</v>
      </c>
      <c r="D4" s="181" t="b">
        <v>0</v>
      </c>
      <c r="E4" s="182" t="b">
        <v>0</v>
      </c>
      <c r="F4" s="182" t="b">
        <v>0</v>
      </c>
      <c r="G4" s="182" t="b">
        <v>0</v>
      </c>
      <c r="H4" s="182" t="b">
        <v>0</v>
      </c>
      <c r="I4" s="182" t="b">
        <v>0</v>
      </c>
      <c r="J4" s="182" t="b">
        <v>0</v>
      </c>
      <c r="K4" s="183" t="b">
        <v>0</v>
      </c>
      <c r="L4" s="184">
        <f t="shared" si="0"/>
        <v>0</v>
      </c>
      <c r="M4" s="184"/>
      <c r="N4" s="185">
        <f t="shared" si="1"/>
        <v>0</v>
      </c>
      <c r="O4" s="181" t="b">
        <v>0</v>
      </c>
      <c r="P4" s="182" t="b">
        <v>0</v>
      </c>
      <c r="Q4" s="182" t="b">
        <v>0</v>
      </c>
      <c r="R4" s="182" t="b">
        <v>0</v>
      </c>
      <c r="S4" s="182" t="b">
        <v>0</v>
      </c>
      <c r="T4" s="182" t="b">
        <v>0</v>
      </c>
      <c r="U4" s="182" t="b">
        <v>0</v>
      </c>
      <c r="V4" s="182" t="b">
        <v>0</v>
      </c>
      <c r="W4" s="182" t="b">
        <v>0</v>
      </c>
      <c r="X4" s="183" t="b">
        <v>0</v>
      </c>
      <c r="Y4" s="184">
        <f t="shared" si="2"/>
        <v>0</v>
      </c>
      <c r="Z4" s="184"/>
      <c r="AA4" s="185">
        <f t="shared" si="3"/>
        <v>0</v>
      </c>
      <c r="AB4" s="181" t="b">
        <v>0</v>
      </c>
      <c r="AC4" s="182" t="b">
        <v>0</v>
      </c>
      <c r="AD4" s="182" t="b">
        <v>1</v>
      </c>
      <c r="AE4" s="182" t="b">
        <v>1</v>
      </c>
      <c r="AF4" s="182" t="b">
        <v>0</v>
      </c>
      <c r="AG4" s="182" t="b">
        <v>1</v>
      </c>
      <c r="AH4" s="182" t="b">
        <v>0</v>
      </c>
      <c r="AI4" s="183" t="b">
        <v>1</v>
      </c>
      <c r="AJ4" s="184">
        <f t="shared" si="4"/>
        <v>4</v>
      </c>
      <c r="AK4" s="184"/>
      <c r="AL4" s="185">
        <f t="shared" si="5"/>
        <v>4</v>
      </c>
      <c r="AM4" s="181" t="b">
        <v>0</v>
      </c>
      <c r="AN4" s="182" t="b">
        <v>1</v>
      </c>
      <c r="AO4" s="182" t="b">
        <v>0</v>
      </c>
      <c r="AP4" s="182" t="b">
        <v>0</v>
      </c>
      <c r="AQ4" s="182" t="b">
        <v>0</v>
      </c>
      <c r="AR4" s="182" t="b">
        <v>0</v>
      </c>
      <c r="AS4" s="183" t="b">
        <v>0</v>
      </c>
      <c r="AT4" s="184">
        <f t="shared" si="6"/>
        <v>1</v>
      </c>
      <c r="AU4" s="184"/>
      <c r="AV4" s="185">
        <f t="shared" si="7"/>
        <v>1</v>
      </c>
      <c r="AW4" s="181" t="b">
        <v>0</v>
      </c>
      <c r="AX4" s="182" t="b">
        <v>0</v>
      </c>
      <c r="AY4" s="182" t="b">
        <v>0</v>
      </c>
      <c r="AZ4" s="182" t="b">
        <v>0</v>
      </c>
      <c r="BA4" s="182" t="b">
        <v>0</v>
      </c>
      <c r="BB4" s="182" t="b">
        <v>0</v>
      </c>
      <c r="BC4" s="182" t="b">
        <v>0</v>
      </c>
      <c r="BD4" s="182" t="b">
        <v>0</v>
      </c>
      <c r="BE4" s="183" t="b">
        <v>0</v>
      </c>
      <c r="BF4" s="184">
        <f t="shared" si="8"/>
        <v>0</v>
      </c>
      <c r="BG4" s="184"/>
      <c r="BH4" s="185">
        <f t="shared" si="9"/>
        <v>0</v>
      </c>
      <c r="BI4" s="181" t="b">
        <v>0</v>
      </c>
      <c r="BJ4" s="182" t="b">
        <v>0</v>
      </c>
      <c r="BK4" s="182" t="b">
        <v>0</v>
      </c>
      <c r="BL4" s="182" t="b">
        <v>0</v>
      </c>
      <c r="BM4" s="182" t="b">
        <v>0</v>
      </c>
      <c r="BN4" s="182" t="b">
        <v>0</v>
      </c>
      <c r="BO4" s="186" t="b">
        <v>0</v>
      </c>
      <c r="BP4" s="181">
        <f t="shared" si="10"/>
        <v>0</v>
      </c>
      <c r="BQ4" s="182"/>
      <c r="BR4" s="186">
        <f t="shared" si="11"/>
        <v>0</v>
      </c>
      <c r="BS4" s="181" t="b">
        <v>0</v>
      </c>
      <c r="BT4" s="182" t="b">
        <v>0</v>
      </c>
      <c r="BU4" s="182" t="b">
        <v>0</v>
      </c>
      <c r="BV4" s="182" t="b">
        <v>0</v>
      </c>
      <c r="BW4" s="182" t="b">
        <v>0</v>
      </c>
      <c r="BX4" s="182" t="b">
        <v>0</v>
      </c>
      <c r="BY4" s="182" t="b">
        <v>0</v>
      </c>
      <c r="BZ4" s="182" t="b">
        <v>0</v>
      </c>
      <c r="CA4" s="186" t="b">
        <v>0</v>
      </c>
      <c r="CB4" s="197">
        <f t="shared" si="12"/>
        <v>0</v>
      </c>
      <c r="CC4" s="184"/>
      <c r="CD4" s="185">
        <f t="shared" si="13"/>
        <v>0</v>
      </c>
      <c r="CE4" s="181" t="b">
        <v>0</v>
      </c>
      <c r="CF4" s="182" t="b">
        <v>0</v>
      </c>
      <c r="CG4" s="182" t="b">
        <v>0</v>
      </c>
      <c r="CH4" s="182" t="b">
        <v>0</v>
      </c>
      <c r="CI4" s="182" t="b">
        <v>0</v>
      </c>
      <c r="CJ4" s="186" t="b">
        <v>0</v>
      </c>
      <c r="CK4" s="197">
        <f t="shared" si="14"/>
        <v>0</v>
      </c>
      <c r="CL4" s="184"/>
      <c r="CM4" s="185">
        <f t="shared" si="15"/>
        <v>0</v>
      </c>
      <c r="CN4" s="181" t="b">
        <v>0</v>
      </c>
      <c r="CO4" s="182" t="b">
        <v>0</v>
      </c>
      <c r="CP4" s="182" t="b">
        <v>0</v>
      </c>
      <c r="CQ4" s="182" t="b">
        <v>0</v>
      </c>
      <c r="CR4" s="182" t="b">
        <v>0</v>
      </c>
      <c r="CS4" s="182" t="b">
        <v>0</v>
      </c>
      <c r="CT4" s="182" t="b">
        <v>0</v>
      </c>
      <c r="CU4" s="182" t="b">
        <v>0</v>
      </c>
      <c r="CV4" s="186" t="b">
        <v>0</v>
      </c>
      <c r="CW4" s="197">
        <f t="shared" si="16"/>
        <v>0</v>
      </c>
      <c r="CX4" s="184"/>
      <c r="CY4" s="185">
        <f t="shared" si="17"/>
        <v>0</v>
      </c>
      <c r="CZ4" s="181" t="b">
        <v>0</v>
      </c>
      <c r="DA4" s="182" t="b">
        <v>0</v>
      </c>
      <c r="DB4" s="182" t="b">
        <v>0</v>
      </c>
      <c r="DC4" s="182" t="b">
        <v>0</v>
      </c>
      <c r="DD4" s="182" t="b">
        <v>0</v>
      </c>
      <c r="DE4" s="182" t="b">
        <v>0</v>
      </c>
      <c r="DF4" s="182" t="b">
        <v>0</v>
      </c>
      <c r="DG4" s="182" t="b">
        <v>0</v>
      </c>
      <c r="DH4" s="186" t="b">
        <v>0</v>
      </c>
      <c r="DI4" s="197">
        <f t="shared" si="18"/>
        <v>0</v>
      </c>
      <c r="DJ4" s="184"/>
      <c r="DK4" s="185">
        <f t="shared" si="19"/>
        <v>0</v>
      </c>
      <c r="DL4" s="180" t="b">
        <v>0</v>
      </c>
      <c r="DM4" s="180" t="b">
        <v>0</v>
      </c>
    </row>
    <row r="5" spans="1:117" ht="21" customHeight="1" x14ac:dyDescent="0.15">
      <c r="A5" s="87" t="s">
        <v>106</v>
      </c>
      <c r="B5" s="195" t="b">
        <v>0</v>
      </c>
      <c r="C5" s="180" t="b">
        <v>1</v>
      </c>
      <c r="D5" s="181" t="b">
        <v>1</v>
      </c>
      <c r="E5" s="182" t="b">
        <v>0</v>
      </c>
      <c r="F5" s="182" t="b">
        <v>0</v>
      </c>
      <c r="G5" s="182" t="b">
        <v>1</v>
      </c>
      <c r="H5" s="182" t="b">
        <v>0</v>
      </c>
      <c r="I5" s="182" t="b">
        <v>1</v>
      </c>
      <c r="J5" s="182" t="b">
        <v>1</v>
      </c>
      <c r="K5" s="183" t="b">
        <v>0</v>
      </c>
      <c r="L5" s="184">
        <f t="shared" si="0"/>
        <v>4</v>
      </c>
      <c r="M5" s="184"/>
      <c r="N5" s="185">
        <f t="shared" si="1"/>
        <v>4</v>
      </c>
      <c r="O5" s="181" t="b">
        <v>1</v>
      </c>
      <c r="P5" s="182" t="b">
        <v>1</v>
      </c>
      <c r="Q5" s="182" t="b">
        <v>0</v>
      </c>
      <c r="R5" s="182" t="b">
        <v>0</v>
      </c>
      <c r="S5" s="182" t="b">
        <v>1</v>
      </c>
      <c r="T5" s="182" t="b">
        <v>0</v>
      </c>
      <c r="U5" s="182" t="b">
        <v>1</v>
      </c>
      <c r="V5" s="182" t="b">
        <v>1</v>
      </c>
      <c r="W5" s="182" t="b">
        <v>0</v>
      </c>
      <c r="X5" s="183" t="b">
        <v>1</v>
      </c>
      <c r="Y5" s="184">
        <f t="shared" si="2"/>
        <v>6</v>
      </c>
      <c r="Z5" s="184"/>
      <c r="AA5" s="185">
        <f t="shared" si="3"/>
        <v>6</v>
      </c>
      <c r="AB5" s="181" t="b">
        <v>1</v>
      </c>
      <c r="AC5" s="182" t="b">
        <v>0</v>
      </c>
      <c r="AD5" s="182" t="b">
        <v>1</v>
      </c>
      <c r="AE5" s="182" t="b">
        <v>1</v>
      </c>
      <c r="AF5" s="182" t="b">
        <v>0</v>
      </c>
      <c r="AG5" s="182" t="b">
        <v>1</v>
      </c>
      <c r="AH5" s="182" t="b">
        <v>1</v>
      </c>
      <c r="AI5" s="183" t="b">
        <v>0</v>
      </c>
      <c r="AJ5" s="184">
        <f t="shared" si="4"/>
        <v>5</v>
      </c>
      <c r="AK5" s="184"/>
      <c r="AL5" s="185">
        <f t="shared" si="5"/>
        <v>5</v>
      </c>
      <c r="AM5" s="181" t="b">
        <v>0</v>
      </c>
      <c r="AN5" s="182" t="b">
        <v>1</v>
      </c>
      <c r="AO5" s="182" t="b">
        <v>0</v>
      </c>
      <c r="AP5" s="182" t="b">
        <v>0</v>
      </c>
      <c r="AQ5" s="182" t="b">
        <v>0</v>
      </c>
      <c r="AR5" s="182" t="b">
        <v>0</v>
      </c>
      <c r="AS5" s="183" t="b">
        <v>0</v>
      </c>
      <c r="AT5" s="184">
        <f t="shared" si="6"/>
        <v>1</v>
      </c>
      <c r="AU5" s="184"/>
      <c r="AV5" s="185">
        <f t="shared" si="7"/>
        <v>1</v>
      </c>
      <c r="AW5" s="181" t="b">
        <v>0</v>
      </c>
      <c r="AX5" s="182" t="b">
        <v>0</v>
      </c>
      <c r="AY5" s="182" t="b">
        <v>0</v>
      </c>
      <c r="AZ5" s="182" t="b">
        <v>0</v>
      </c>
      <c r="BA5" s="182" t="b">
        <v>0</v>
      </c>
      <c r="BB5" s="182" t="b">
        <v>0</v>
      </c>
      <c r="BC5" s="182" t="b">
        <v>0</v>
      </c>
      <c r="BD5" s="182" t="b">
        <v>0</v>
      </c>
      <c r="BE5" s="183" t="b">
        <v>0</v>
      </c>
      <c r="BF5" s="184">
        <f t="shared" si="8"/>
        <v>0</v>
      </c>
      <c r="BG5" s="184"/>
      <c r="BH5" s="196">
        <f t="shared" si="9"/>
        <v>0</v>
      </c>
      <c r="BI5" s="182" t="b">
        <v>0</v>
      </c>
      <c r="BJ5" s="182" t="b">
        <v>0</v>
      </c>
      <c r="BK5" s="182" t="b">
        <v>0</v>
      </c>
      <c r="BL5" s="182" t="b">
        <v>0</v>
      </c>
      <c r="BM5" s="182" t="b">
        <v>0</v>
      </c>
      <c r="BN5" s="182" t="b">
        <v>0</v>
      </c>
      <c r="BO5" s="186" t="b">
        <v>0</v>
      </c>
      <c r="BP5" s="181">
        <f t="shared" si="10"/>
        <v>0</v>
      </c>
      <c r="BQ5" s="182"/>
      <c r="BR5" s="186">
        <f t="shared" si="11"/>
        <v>0</v>
      </c>
      <c r="BS5" s="181" t="b">
        <v>0</v>
      </c>
      <c r="BT5" s="182" t="b">
        <v>0</v>
      </c>
      <c r="BU5" s="182" t="b">
        <v>0</v>
      </c>
      <c r="BV5" s="182" t="b">
        <v>0</v>
      </c>
      <c r="BW5" s="182" t="b">
        <v>0</v>
      </c>
      <c r="BX5" s="182" t="b">
        <v>0</v>
      </c>
      <c r="BY5" s="182" t="b">
        <v>0</v>
      </c>
      <c r="BZ5" s="182" t="b">
        <v>0</v>
      </c>
      <c r="CA5" s="186" t="b">
        <v>0</v>
      </c>
      <c r="CB5" s="197">
        <f t="shared" si="12"/>
        <v>0</v>
      </c>
      <c r="CC5" s="184"/>
      <c r="CD5" s="185">
        <f t="shared" si="13"/>
        <v>0</v>
      </c>
      <c r="CE5" s="181" t="b">
        <v>0</v>
      </c>
      <c r="CF5" s="182" t="b">
        <v>0</v>
      </c>
      <c r="CG5" s="182" t="b">
        <v>0</v>
      </c>
      <c r="CH5" s="182" t="b">
        <v>0</v>
      </c>
      <c r="CI5" s="182" t="b">
        <v>0</v>
      </c>
      <c r="CJ5" s="186" t="b">
        <v>0</v>
      </c>
      <c r="CK5" s="197">
        <f t="shared" si="14"/>
        <v>0</v>
      </c>
      <c r="CL5" s="184"/>
      <c r="CM5" s="185">
        <f t="shared" si="15"/>
        <v>0</v>
      </c>
      <c r="CN5" s="181" t="b">
        <v>0</v>
      </c>
      <c r="CO5" s="182" t="b">
        <v>0</v>
      </c>
      <c r="CP5" s="182" t="b">
        <v>0</v>
      </c>
      <c r="CQ5" s="182" t="b">
        <v>0</v>
      </c>
      <c r="CR5" s="182" t="b">
        <v>0</v>
      </c>
      <c r="CS5" s="182" t="b">
        <v>0</v>
      </c>
      <c r="CT5" s="182" t="b">
        <v>0</v>
      </c>
      <c r="CU5" s="182" t="b">
        <v>0</v>
      </c>
      <c r="CV5" s="186" t="b">
        <v>0</v>
      </c>
      <c r="CW5" s="197">
        <f t="shared" si="16"/>
        <v>0</v>
      </c>
      <c r="CX5" s="184"/>
      <c r="CY5" s="185">
        <f t="shared" si="17"/>
        <v>0</v>
      </c>
      <c r="CZ5" s="181" t="b">
        <v>0</v>
      </c>
      <c r="DA5" s="182" t="b">
        <v>0</v>
      </c>
      <c r="DB5" s="182" t="b">
        <v>0</v>
      </c>
      <c r="DC5" s="182" t="b">
        <v>0</v>
      </c>
      <c r="DD5" s="182" t="b">
        <v>0</v>
      </c>
      <c r="DE5" s="182" t="b">
        <v>0</v>
      </c>
      <c r="DF5" s="182" t="b">
        <v>0</v>
      </c>
      <c r="DG5" s="182" t="b">
        <v>0</v>
      </c>
      <c r="DH5" s="186" t="b">
        <v>0</v>
      </c>
      <c r="DI5" s="197">
        <f t="shared" si="18"/>
        <v>0</v>
      </c>
      <c r="DJ5" s="184"/>
      <c r="DK5" s="185">
        <f t="shared" si="19"/>
        <v>0</v>
      </c>
      <c r="DL5" s="180" t="b">
        <v>0</v>
      </c>
      <c r="DM5" s="180" t="b">
        <v>0</v>
      </c>
    </row>
    <row r="6" spans="1:117" ht="21" customHeight="1" x14ac:dyDescent="0.15">
      <c r="A6" s="87" t="s">
        <v>109</v>
      </c>
      <c r="B6" s="195" t="b">
        <v>0</v>
      </c>
      <c r="C6" s="180" t="b">
        <v>1</v>
      </c>
      <c r="D6" s="181" t="b">
        <v>1</v>
      </c>
      <c r="E6" s="182" t="b">
        <v>0</v>
      </c>
      <c r="F6" s="182" t="b">
        <v>0</v>
      </c>
      <c r="G6" s="182" t="b">
        <v>1</v>
      </c>
      <c r="H6" s="182" t="b">
        <v>0</v>
      </c>
      <c r="I6" s="182" t="b">
        <v>1</v>
      </c>
      <c r="J6" s="182" t="b">
        <v>0</v>
      </c>
      <c r="K6" s="183" t="b">
        <v>0</v>
      </c>
      <c r="L6" s="184">
        <f t="shared" si="0"/>
        <v>3</v>
      </c>
      <c r="M6" s="184"/>
      <c r="N6" s="185">
        <f t="shared" si="1"/>
        <v>3</v>
      </c>
      <c r="O6" s="181" t="b">
        <v>0</v>
      </c>
      <c r="P6" s="182" t="b">
        <v>1</v>
      </c>
      <c r="Q6" s="182" t="b">
        <v>0</v>
      </c>
      <c r="R6" s="182" t="b">
        <v>0</v>
      </c>
      <c r="S6" s="182" t="b">
        <v>1</v>
      </c>
      <c r="T6" s="182" t="b">
        <v>0</v>
      </c>
      <c r="U6" s="182" t="b">
        <v>1</v>
      </c>
      <c r="V6" s="182" t="b">
        <v>1</v>
      </c>
      <c r="W6" s="182" t="b">
        <v>0</v>
      </c>
      <c r="X6" s="183" t="b">
        <v>1</v>
      </c>
      <c r="Y6" s="184">
        <f t="shared" si="2"/>
        <v>5</v>
      </c>
      <c r="Z6" s="184"/>
      <c r="AA6" s="185">
        <f t="shared" si="3"/>
        <v>5</v>
      </c>
      <c r="AB6" s="181" t="b">
        <v>1</v>
      </c>
      <c r="AC6" s="182" t="b">
        <v>0</v>
      </c>
      <c r="AD6" s="182" t="b">
        <v>1</v>
      </c>
      <c r="AE6" s="182" t="b">
        <v>1</v>
      </c>
      <c r="AF6" s="182" t="b">
        <v>0</v>
      </c>
      <c r="AG6" s="182" t="b">
        <v>1</v>
      </c>
      <c r="AH6" s="182" t="b">
        <v>1</v>
      </c>
      <c r="AI6" s="183" t="b">
        <v>0</v>
      </c>
      <c r="AJ6" s="184">
        <f t="shared" si="4"/>
        <v>5</v>
      </c>
      <c r="AK6" s="184"/>
      <c r="AL6" s="185">
        <f t="shared" si="5"/>
        <v>5</v>
      </c>
      <c r="AM6" s="181" t="b">
        <v>0</v>
      </c>
      <c r="AN6" s="182" t="b">
        <v>1</v>
      </c>
      <c r="AO6" s="182" t="b">
        <v>0</v>
      </c>
      <c r="AP6" s="182" t="b">
        <v>0</v>
      </c>
      <c r="AQ6" s="182" t="b">
        <v>0</v>
      </c>
      <c r="AR6" s="182" t="b">
        <v>0</v>
      </c>
      <c r="AS6" s="183" t="b">
        <v>0</v>
      </c>
      <c r="AT6" s="184">
        <f t="shared" si="6"/>
        <v>1</v>
      </c>
      <c r="AU6" s="184"/>
      <c r="AV6" s="185">
        <f t="shared" si="7"/>
        <v>1</v>
      </c>
      <c r="AW6" s="181" t="b">
        <v>0</v>
      </c>
      <c r="AX6" s="182" t="b">
        <v>0</v>
      </c>
      <c r="AY6" s="182" t="b">
        <v>0</v>
      </c>
      <c r="AZ6" s="182" t="b">
        <v>0</v>
      </c>
      <c r="BA6" s="182" t="b">
        <v>0</v>
      </c>
      <c r="BB6" s="182" t="b">
        <v>0</v>
      </c>
      <c r="BC6" s="182" t="b">
        <v>0</v>
      </c>
      <c r="BD6" s="182" t="b">
        <v>0</v>
      </c>
      <c r="BE6" s="183" t="b">
        <v>0</v>
      </c>
      <c r="BF6" s="184">
        <f t="shared" si="8"/>
        <v>0</v>
      </c>
      <c r="BG6" s="184"/>
      <c r="BH6" s="185">
        <f t="shared" si="9"/>
        <v>0</v>
      </c>
      <c r="BI6" s="181" t="b">
        <v>0</v>
      </c>
      <c r="BJ6" s="182" t="b">
        <v>0</v>
      </c>
      <c r="BK6" s="182" t="b">
        <v>0</v>
      </c>
      <c r="BL6" s="182" t="b">
        <v>0</v>
      </c>
      <c r="BM6" s="182" t="b">
        <v>0</v>
      </c>
      <c r="BN6" s="182" t="b">
        <v>0</v>
      </c>
      <c r="BO6" s="186" t="b">
        <v>0</v>
      </c>
      <c r="BP6" s="181">
        <f t="shared" si="10"/>
        <v>0</v>
      </c>
      <c r="BQ6" s="182"/>
      <c r="BR6" s="186">
        <f t="shared" si="11"/>
        <v>0</v>
      </c>
      <c r="BS6" s="181" t="b">
        <v>0</v>
      </c>
      <c r="BT6" s="182" t="b">
        <v>0</v>
      </c>
      <c r="BU6" s="182" t="b">
        <v>0</v>
      </c>
      <c r="BV6" s="182" t="b">
        <v>0</v>
      </c>
      <c r="BW6" s="182" t="b">
        <v>0</v>
      </c>
      <c r="BX6" s="182" t="b">
        <v>0</v>
      </c>
      <c r="BY6" s="182" t="b">
        <v>0</v>
      </c>
      <c r="BZ6" s="182" t="b">
        <v>0</v>
      </c>
      <c r="CA6" s="186" t="b">
        <v>0</v>
      </c>
      <c r="CB6" s="197">
        <f t="shared" si="12"/>
        <v>0</v>
      </c>
      <c r="CC6" s="184"/>
      <c r="CD6" s="185">
        <f t="shared" si="13"/>
        <v>0</v>
      </c>
      <c r="CE6" s="181" t="b">
        <v>0</v>
      </c>
      <c r="CF6" s="182" t="b">
        <v>0</v>
      </c>
      <c r="CG6" s="182" t="b">
        <v>0</v>
      </c>
      <c r="CH6" s="182" t="b">
        <v>0</v>
      </c>
      <c r="CI6" s="182" t="b">
        <v>0</v>
      </c>
      <c r="CJ6" s="186" t="b">
        <v>0</v>
      </c>
      <c r="CK6" s="197">
        <f t="shared" si="14"/>
        <v>0</v>
      </c>
      <c r="CL6" s="184"/>
      <c r="CM6" s="185">
        <f t="shared" si="15"/>
        <v>0</v>
      </c>
      <c r="CN6" s="181" t="b">
        <v>0</v>
      </c>
      <c r="CO6" s="182" t="b">
        <v>0</v>
      </c>
      <c r="CP6" s="182" t="b">
        <v>0</v>
      </c>
      <c r="CQ6" s="182" t="b">
        <v>0</v>
      </c>
      <c r="CR6" s="182" t="b">
        <v>0</v>
      </c>
      <c r="CS6" s="182" t="b">
        <v>0</v>
      </c>
      <c r="CT6" s="182" t="b">
        <v>0</v>
      </c>
      <c r="CU6" s="182" t="b">
        <v>0</v>
      </c>
      <c r="CV6" s="186" t="b">
        <v>0</v>
      </c>
      <c r="CW6" s="197">
        <f t="shared" si="16"/>
        <v>0</v>
      </c>
      <c r="CX6" s="184"/>
      <c r="CY6" s="185">
        <f t="shared" si="17"/>
        <v>0</v>
      </c>
      <c r="CZ6" s="181" t="b">
        <v>0</v>
      </c>
      <c r="DA6" s="182" t="b">
        <v>0</v>
      </c>
      <c r="DB6" s="182" t="b">
        <v>0</v>
      </c>
      <c r="DC6" s="182" t="b">
        <v>0</v>
      </c>
      <c r="DD6" s="182" t="b">
        <v>0</v>
      </c>
      <c r="DE6" s="182" t="b">
        <v>0</v>
      </c>
      <c r="DF6" s="182" t="b">
        <v>0</v>
      </c>
      <c r="DG6" s="182" t="b">
        <v>0</v>
      </c>
      <c r="DH6" s="186" t="b">
        <v>0</v>
      </c>
      <c r="DI6" s="197">
        <f t="shared" si="18"/>
        <v>0</v>
      </c>
      <c r="DJ6" s="184"/>
      <c r="DK6" s="185">
        <f t="shared" si="19"/>
        <v>0</v>
      </c>
      <c r="DL6" s="180" t="b">
        <v>0</v>
      </c>
      <c r="DM6" s="180" t="b">
        <v>0</v>
      </c>
    </row>
    <row r="7" spans="1:117" ht="21" customHeight="1" x14ac:dyDescent="0.15">
      <c r="A7" s="101" t="s">
        <v>111</v>
      </c>
      <c r="B7" s="195" t="b">
        <v>0</v>
      </c>
      <c r="C7" s="180" t="b">
        <v>1</v>
      </c>
      <c r="D7" s="181" t="b">
        <v>0</v>
      </c>
      <c r="E7" s="182" t="b">
        <v>0</v>
      </c>
      <c r="F7" s="182" t="b">
        <v>0</v>
      </c>
      <c r="G7" s="182" t="b">
        <v>0</v>
      </c>
      <c r="H7" s="182" t="b">
        <v>0</v>
      </c>
      <c r="I7" s="182" t="b">
        <v>1</v>
      </c>
      <c r="J7" s="182" t="b">
        <v>1</v>
      </c>
      <c r="K7" s="183" t="b">
        <v>0</v>
      </c>
      <c r="L7" s="184">
        <f t="shared" si="0"/>
        <v>2</v>
      </c>
      <c r="M7" s="184"/>
      <c r="N7" s="185">
        <f t="shared" si="1"/>
        <v>2</v>
      </c>
      <c r="O7" s="181" t="b">
        <v>1</v>
      </c>
      <c r="P7" s="182" t="b">
        <v>1</v>
      </c>
      <c r="Q7" s="182" t="b">
        <v>0</v>
      </c>
      <c r="R7" s="182" t="b">
        <v>1</v>
      </c>
      <c r="S7" s="182" t="b">
        <v>1</v>
      </c>
      <c r="T7" s="182" t="b">
        <v>0</v>
      </c>
      <c r="U7" s="182" t="b">
        <v>0</v>
      </c>
      <c r="V7" s="182" t="b">
        <v>1</v>
      </c>
      <c r="W7" s="182" t="b">
        <v>0</v>
      </c>
      <c r="X7" s="183" t="b">
        <v>0</v>
      </c>
      <c r="Y7" s="184">
        <f t="shared" si="2"/>
        <v>5</v>
      </c>
      <c r="Z7" s="184"/>
      <c r="AA7" s="185">
        <f t="shared" si="3"/>
        <v>5</v>
      </c>
      <c r="AB7" s="181" t="b">
        <v>0</v>
      </c>
      <c r="AC7" s="182" t="b">
        <v>0</v>
      </c>
      <c r="AD7" s="182" t="b">
        <v>1</v>
      </c>
      <c r="AE7" s="182" t="b">
        <v>0</v>
      </c>
      <c r="AF7" s="182" t="b">
        <v>1</v>
      </c>
      <c r="AG7" s="182" t="b">
        <v>1</v>
      </c>
      <c r="AH7" s="182" t="b">
        <v>1</v>
      </c>
      <c r="AI7" s="183" t="b">
        <v>0</v>
      </c>
      <c r="AJ7" s="184">
        <f t="shared" si="4"/>
        <v>4</v>
      </c>
      <c r="AK7" s="184"/>
      <c r="AL7" s="185">
        <f t="shared" si="5"/>
        <v>4</v>
      </c>
      <c r="AM7" s="181" t="b">
        <v>1</v>
      </c>
      <c r="AN7" s="182" t="b">
        <v>1</v>
      </c>
      <c r="AO7" s="182" t="b">
        <v>0</v>
      </c>
      <c r="AP7" s="182" t="b">
        <v>0</v>
      </c>
      <c r="AQ7" s="182" t="b">
        <v>0</v>
      </c>
      <c r="AR7" s="182" t="b">
        <v>0</v>
      </c>
      <c r="AS7" s="183" t="b">
        <v>0</v>
      </c>
      <c r="AT7" s="184">
        <f t="shared" si="6"/>
        <v>2</v>
      </c>
      <c r="AU7" s="184"/>
      <c r="AV7" s="185">
        <f t="shared" si="7"/>
        <v>2</v>
      </c>
      <c r="AW7" s="181" t="b">
        <v>0</v>
      </c>
      <c r="AX7" s="182" t="b">
        <v>0</v>
      </c>
      <c r="AY7" s="182" t="b">
        <v>0</v>
      </c>
      <c r="AZ7" s="182" t="b">
        <v>0</v>
      </c>
      <c r="BA7" s="182" t="b">
        <v>0</v>
      </c>
      <c r="BB7" s="182" t="b">
        <v>0</v>
      </c>
      <c r="BC7" s="182" t="b">
        <v>0</v>
      </c>
      <c r="BD7" s="182" t="b">
        <v>0</v>
      </c>
      <c r="BE7" s="183" t="b">
        <v>0</v>
      </c>
      <c r="BF7" s="184">
        <f t="shared" si="8"/>
        <v>0</v>
      </c>
      <c r="BG7" s="184"/>
      <c r="BH7" s="196">
        <f t="shared" si="9"/>
        <v>0</v>
      </c>
      <c r="BI7" s="182" t="b">
        <v>0</v>
      </c>
      <c r="BJ7" s="182" t="b">
        <v>0</v>
      </c>
      <c r="BK7" s="182" t="b">
        <v>0</v>
      </c>
      <c r="BL7" s="182" t="b">
        <v>0</v>
      </c>
      <c r="BM7" s="182" t="b">
        <v>0</v>
      </c>
      <c r="BN7" s="182" t="b">
        <v>0</v>
      </c>
      <c r="BO7" s="186" t="b">
        <v>0</v>
      </c>
      <c r="BP7" s="181">
        <f t="shared" si="10"/>
        <v>0</v>
      </c>
      <c r="BQ7" s="182"/>
      <c r="BR7" s="186">
        <f t="shared" si="11"/>
        <v>0</v>
      </c>
      <c r="BS7" s="181" t="b">
        <v>0</v>
      </c>
      <c r="BT7" s="182" t="b">
        <v>0</v>
      </c>
      <c r="BU7" s="182" t="b">
        <v>0</v>
      </c>
      <c r="BV7" s="182" t="b">
        <v>0</v>
      </c>
      <c r="BW7" s="182" t="b">
        <v>0</v>
      </c>
      <c r="BX7" s="182" t="b">
        <v>0</v>
      </c>
      <c r="BY7" s="182" t="b">
        <v>0</v>
      </c>
      <c r="BZ7" s="182" t="b">
        <v>0</v>
      </c>
      <c r="CA7" s="186" t="b">
        <v>0</v>
      </c>
      <c r="CB7" s="197">
        <f t="shared" si="12"/>
        <v>0</v>
      </c>
      <c r="CC7" s="184"/>
      <c r="CD7" s="185">
        <f t="shared" si="13"/>
        <v>0</v>
      </c>
      <c r="CE7" s="181" t="b">
        <v>0</v>
      </c>
      <c r="CF7" s="182" t="b">
        <v>0</v>
      </c>
      <c r="CG7" s="182" t="b">
        <v>0</v>
      </c>
      <c r="CH7" s="182" t="b">
        <v>0</v>
      </c>
      <c r="CI7" s="182" t="b">
        <v>0</v>
      </c>
      <c r="CJ7" s="186" t="b">
        <v>0</v>
      </c>
      <c r="CK7" s="197">
        <f t="shared" si="14"/>
        <v>0</v>
      </c>
      <c r="CL7" s="184"/>
      <c r="CM7" s="185">
        <f t="shared" si="15"/>
        <v>0</v>
      </c>
      <c r="CN7" s="181" t="b">
        <v>0</v>
      </c>
      <c r="CO7" s="182" t="b">
        <v>0</v>
      </c>
      <c r="CP7" s="198"/>
      <c r="CQ7" s="182" t="b">
        <v>0</v>
      </c>
      <c r="CR7" s="182" t="b">
        <v>0</v>
      </c>
      <c r="CS7" s="182" t="b">
        <v>0</v>
      </c>
      <c r="CT7" s="182" t="b">
        <v>0</v>
      </c>
      <c r="CU7" s="182" t="b">
        <v>0</v>
      </c>
      <c r="CV7" s="186" t="b">
        <v>0</v>
      </c>
      <c r="CW7" s="197">
        <f t="shared" si="16"/>
        <v>0</v>
      </c>
      <c r="CX7" s="184"/>
      <c r="CY7" s="185">
        <f t="shared" si="17"/>
        <v>0</v>
      </c>
      <c r="CZ7" s="181" t="b">
        <v>0</v>
      </c>
      <c r="DA7" s="182" t="b">
        <v>0</v>
      </c>
      <c r="DB7" s="182" t="b">
        <v>0</v>
      </c>
      <c r="DC7" s="182" t="b">
        <v>0</v>
      </c>
      <c r="DD7" s="182" t="b">
        <v>0</v>
      </c>
      <c r="DE7" s="182" t="b">
        <v>0</v>
      </c>
      <c r="DF7" s="182" t="b">
        <v>0</v>
      </c>
      <c r="DG7" s="182" t="b">
        <v>0</v>
      </c>
      <c r="DH7" s="186" t="b">
        <v>0</v>
      </c>
      <c r="DI7" s="197">
        <f t="shared" si="18"/>
        <v>0</v>
      </c>
      <c r="DJ7" s="184"/>
      <c r="DK7" s="185">
        <f t="shared" si="19"/>
        <v>0</v>
      </c>
      <c r="DL7" s="180" t="b">
        <v>0</v>
      </c>
      <c r="DM7" s="180" t="b">
        <v>0</v>
      </c>
    </row>
    <row r="8" spans="1:117" ht="21" customHeight="1" x14ac:dyDescent="0.15">
      <c r="A8" s="101" t="s">
        <v>118</v>
      </c>
      <c r="B8" s="195" t="b">
        <v>0</v>
      </c>
      <c r="C8" s="180" t="b">
        <v>1</v>
      </c>
      <c r="D8" s="181" t="b">
        <v>0</v>
      </c>
      <c r="E8" s="182" t="b">
        <v>0</v>
      </c>
      <c r="F8" s="182" t="b">
        <v>0</v>
      </c>
      <c r="G8" s="182" t="b">
        <v>0</v>
      </c>
      <c r="H8" s="182" t="b">
        <v>0</v>
      </c>
      <c r="I8" s="182" t="b">
        <v>1</v>
      </c>
      <c r="J8" s="182" t="b">
        <v>1</v>
      </c>
      <c r="K8" s="183" t="b">
        <v>0</v>
      </c>
      <c r="L8" s="184">
        <f t="shared" si="0"/>
        <v>2</v>
      </c>
      <c r="M8" s="184"/>
      <c r="N8" s="185">
        <f t="shared" si="1"/>
        <v>2</v>
      </c>
      <c r="O8" s="181" t="b">
        <v>1</v>
      </c>
      <c r="P8" s="182" t="b">
        <v>0</v>
      </c>
      <c r="Q8" s="182" t="b">
        <v>0</v>
      </c>
      <c r="R8" s="182" t="b">
        <v>1</v>
      </c>
      <c r="S8" s="182" t="b">
        <v>0</v>
      </c>
      <c r="T8" s="182" t="b">
        <v>0</v>
      </c>
      <c r="U8" s="182" t="b">
        <v>0</v>
      </c>
      <c r="V8" s="182" t="b">
        <v>0</v>
      </c>
      <c r="W8" s="182" t="b">
        <v>0</v>
      </c>
      <c r="X8" s="183" t="b">
        <v>0</v>
      </c>
      <c r="Y8" s="184">
        <f t="shared" si="2"/>
        <v>2</v>
      </c>
      <c r="Z8" s="184"/>
      <c r="AA8" s="185">
        <f t="shared" si="3"/>
        <v>2</v>
      </c>
      <c r="AB8" s="181" t="b">
        <v>0</v>
      </c>
      <c r="AC8" s="182" t="b">
        <v>0</v>
      </c>
      <c r="AD8" s="182" t="b">
        <v>1</v>
      </c>
      <c r="AE8" s="182" t="b">
        <v>0</v>
      </c>
      <c r="AF8" s="182" t="b">
        <v>1</v>
      </c>
      <c r="AG8" s="182" t="b">
        <v>1</v>
      </c>
      <c r="AH8" s="182" t="b">
        <v>0</v>
      </c>
      <c r="AI8" s="183" t="b">
        <v>0</v>
      </c>
      <c r="AJ8" s="184">
        <f t="shared" si="4"/>
        <v>3</v>
      </c>
      <c r="AK8" s="184"/>
      <c r="AL8" s="185">
        <f t="shared" si="5"/>
        <v>3</v>
      </c>
      <c r="AM8" s="181" t="b">
        <v>1</v>
      </c>
      <c r="AN8" s="182" t="b">
        <v>1</v>
      </c>
      <c r="AO8" s="182" t="b">
        <v>0</v>
      </c>
      <c r="AP8" s="182" t="b">
        <v>0</v>
      </c>
      <c r="AQ8" s="182" t="b">
        <v>0</v>
      </c>
      <c r="AR8" s="182" t="b">
        <v>0</v>
      </c>
      <c r="AS8" s="183" t="b">
        <v>0</v>
      </c>
      <c r="AT8" s="184">
        <f t="shared" si="6"/>
        <v>2</v>
      </c>
      <c r="AU8" s="184"/>
      <c r="AV8" s="185">
        <f t="shared" si="7"/>
        <v>2</v>
      </c>
      <c r="AW8" s="181" t="b">
        <v>0</v>
      </c>
      <c r="AX8" s="182" t="b">
        <v>0</v>
      </c>
      <c r="AY8" s="182" t="b">
        <v>0</v>
      </c>
      <c r="AZ8" s="182" t="b">
        <v>0</v>
      </c>
      <c r="BA8" s="182" t="b">
        <v>0</v>
      </c>
      <c r="BB8" s="182" t="b">
        <v>0</v>
      </c>
      <c r="BC8" s="182" t="b">
        <v>0</v>
      </c>
      <c r="BD8" s="182" t="b">
        <v>0</v>
      </c>
      <c r="BE8" s="183" t="b">
        <v>0</v>
      </c>
      <c r="BF8" s="184">
        <f t="shared" si="8"/>
        <v>0</v>
      </c>
      <c r="BG8" s="184"/>
      <c r="BH8" s="196">
        <f t="shared" si="9"/>
        <v>0</v>
      </c>
      <c r="BI8" s="182" t="b">
        <v>0</v>
      </c>
      <c r="BJ8" s="182" t="b">
        <v>0</v>
      </c>
      <c r="BK8" s="182" t="b">
        <v>0</v>
      </c>
      <c r="BL8" s="182" t="b">
        <v>0</v>
      </c>
      <c r="BM8" s="182" t="b">
        <v>0</v>
      </c>
      <c r="BN8" s="182" t="b">
        <v>0</v>
      </c>
      <c r="BO8" s="186" t="b">
        <v>0</v>
      </c>
      <c r="BP8" s="181">
        <f t="shared" si="10"/>
        <v>0</v>
      </c>
      <c r="BQ8" s="182"/>
      <c r="BR8" s="186">
        <f t="shared" si="11"/>
        <v>0</v>
      </c>
      <c r="BS8" s="181" t="b">
        <v>0</v>
      </c>
      <c r="BT8" s="182" t="b">
        <v>0</v>
      </c>
      <c r="BU8" s="182" t="b">
        <v>0</v>
      </c>
      <c r="BV8" s="182" t="b">
        <v>0</v>
      </c>
      <c r="BW8" s="182" t="b">
        <v>0</v>
      </c>
      <c r="BX8" s="182" t="b">
        <v>0</v>
      </c>
      <c r="BY8" s="182" t="b">
        <v>0</v>
      </c>
      <c r="BZ8" s="182" t="b">
        <v>0</v>
      </c>
      <c r="CA8" s="186" t="b">
        <v>0</v>
      </c>
      <c r="CB8" s="197">
        <f t="shared" si="12"/>
        <v>0</v>
      </c>
      <c r="CC8" s="184"/>
      <c r="CD8" s="185">
        <f t="shared" si="13"/>
        <v>0</v>
      </c>
      <c r="CE8" s="181" t="b">
        <v>0</v>
      </c>
      <c r="CF8" s="182" t="b">
        <v>0</v>
      </c>
      <c r="CG8" s="182" t="b">
        <v>0</v>
      </c>
      <c r="CH8" s="182" t="b">
        <v>0</v>
      </c>
      <c r="CI8" s="182" t="b">
        <v>0</v>
      </c>
      <c r="CJ8" s="186" t="b">
        <v>0</v>
      </c>
      <c r="CK8" s="197">
        <f t="shared" si="14"/>
        <v>0</v>
      </c>
      <c r="CL8" s="184"/>
      <c r="CM8" s="185">
        <f t="shared" si="15"/>
        <v>0</v>
      </c>
      <c r="CN8" s="181" t="b">
        <v>0</v>
      </c>
      <c r="CO8" s="182" t="b">
        <v>0</v>
      </c>
      <c r="CP8" s="182" t="b">
        <v>0</v>
      </c>
      <c r="CQ8" s="182" t="b">
        <v>0</v>
      </c>
      <c r="CR8" s="182" t="b">
        <v>0</v>
      </c>
      <c r="CS8" s="182" t="b">
        <v>0</v>
      </c>
      <c r="CT8" s="182" t="b">
        <v>0</v>
      </c>
      <c r="CU8" s="182" t="b">
        <v>0</v>
      </c>
      <c r="CV8" s="186" t="b">
        <v>0</v>
      </c>
      <c r="CW8" s="197">
        <f t="shared" si="16"/>
        <v>0</v>
      </c>
      <c r="CX8" s="184"/>
      <c r="CY8" s="185">
        <f t="shared" si="17"/>
        <v>0</v>
      </c>
      <c r="CZ8" s="181" t="b">
        <v>0</v>
      </c>
      <c r="DA8" s="182" t="b">
        <v>0</v>
      </c>
      <c r="DB8" s="182" t="b">
        <v>0</v>
      </c>
      <c r="DC8" s="182" t="b">
        <v>0</v>
      </c>
      <c r="DD8" s="182" t="b">
        <v>0</v>
      </c>
      <c r="DE8" s="182" t="b">
        <v>0</v>
      </c>
      <c r="DF8" s="182" t="b">
        <v>0</v>
      </c>
      <c r="DG8" s="182" t="b">
        <v>0</v>
      </c>
      <c r="DH8" s="186" t="b">
        <v>0</v>
      </c>
      <c r="DI8" s="197">
        <f t="shared" si="18"/>
        <v>0</v>
      </c>
      <c r="DJ8" s="184"/>
      <c r="DK8" s="185">
        <f t="shared" si="19"/>
        <v>0</v>
      </c>
      <c r="DL8" s="180" t="b">
        <v>0</v>
      </c>
      <c r="DM8" s="180" t="b">
        <v>0</v>
      </c>
    </row>
    <row r="9" spans="1:117" ht="21" customHeight="1" x14ac:dyDescent="0.15">
      <c r="A9" s="87" t="s">
        <v>102</v>
      </c>
      <c r="B9" s="195" t="b">
        <v>1</v>
      </c>
      <c r="C9" s="180" t="b">
        <v>1</v>
      </c>
      <c r="D9" s="181" t="b">
        <v>0</v>
      </c>
      <c r="E9" s="182" t="b">
        <v>0</v>
      </c>
      <c r="F9" s="182" t="b">
        <v>1</v>
      </c>
      <c r="G9" s="182" t="b">
        <v>1</v>
      </c>
      <c r="H9" s="182" t="b">
        <v>0</v>
      </c>
      <c r="I9" s="182" t="b">
        <v>1</v>
      </c>
      <c r="J9" s="182" t="b">
        <v>1</v>
      </c>
      <c r="K9" s="183" t="b">
        <v>0</v>
      </c>
      <c r="L9" s="184">
        <f t="shared" si="0"/>
        <v>4</v>
      </c>
      <c r="M9" s="184"/>
      <c r="N9" s="185">
        <f t="shared" si="1"/>
        <v>4</v>
      </c>
      <c r="O9" s="181" t="b">
        <v>1</v>
      </c>
      <c r="P9" s="182" t="b">
        <v>1</v>
      </c>
      <c r="Q9" s="182" t="b">
        <v>0</v>
      </c>
      <c r="R9" s="182" t="b">
        <v>1</v>
      </c>
      <c r="S9" s="182" t="b">
        <v>1</v>
      </c>
      <c r="T9" s="182" t="b">
        <v>0</v>
      </c>
      <c r="U9" s="182" t="b">
        <v>1</v>
      </c>
      <c r="V9" s="182" t="b">
        <v>1</v>
      </c>
      <c r="W9" s="182" t="b">
        <v>0</v>
      </c>
      <c r="X9" s="183" t="b">
        <v>1</v>
      </c>
      <c r="Y9" s="184">
        <f t="shared" si="2"/>
        <v>7</v>
      </c>
      <c r="Z9" s="184"/>
      <c r="AA9" s="185">
        <f t="shared" si="3"/>
        <v>7</v>
      </c>
      <c r="AB9" s="181" t="b">
        <v>1</v>
      </c>
      <c r="AC9" s="182" t="b">
        <v>0</v>
      </c>
      <c r="AD9" s="182" t="b">
        <v>1</v>
      </c>
      <c r="AE9" s="182" t="b">
        <v>1</v>
      </c>
      <c r="AF9" s="182" t="b">
        <v>0</v>
      </c>
      <c r="AG9" s="182" t="b">
        <v>0</v>
      </c>
      <c r="AH9" s="182" t="b">
        <v>1</v>
      </c>
      <c r="AI9" s="183" t="b">
        <v>1</v>
      </c>
      <c r="AJ9" s="184">
        <f t="shared" si="4"/>
        <v>5</v>
      </c>
      <c r="AK9" s="184"/>
      <c r="AL9" s="185">
        <f t="shared" si="5"/>
        <v>5</v>
      </c>
      <c r="AM9" s="181" t="b">
        <v>0</v>
      </c>
      <c r="AN9" s="182" t="b">
        <v>1</v>
      </c>
      <c r="AO9" s="182" t="b">
        <v>0</v>
      </c>
      <c r="AP9" s="182" t="b">
        <v>0</v>
      </c>
      <c r="AQ9" s="182" t="b">
        <v>0</v>
      </c>
      <c r="AR9" s="182" t="b">
        <v>0</v>
      </c>
      <c r="AS9" s="183" t="b">
        <v>0</v>
      </c>
      <c r="AT9" s="184">
        <f t="shared" si="6"/>
        <v>1</v>
      </c>
      <c r="AU9" s="184"/>
      <c r="AV9" s="185">
        <f t="shared" si="7"/>
        <v>1</v>
      </c>
      <c r="AW9" s="181" t="b">
        <v>0</v>
      </c>
      <c r="AX9" s="182" t="b">
        <v>0</v>
      </c>
      <c r="AY9" s="182" t="b">
        <v>0</v>
      </c>
      <c r="AZ9" s="182" t="b">
        <v>0</v>
      </c>
      <c r="BA9" s="182" t="b">
        <v>0</v>
      </c>
      <c r="BB9" s="182" t="b">
        <v>0</v>
      </c>
      <c r="BC9" s="182" t="b">
        <v>0</v>
      </c>
      <c r="BD9" s="182" t="b">
        <v>0</v>
      </c>
      <c r="BE9" s="183" t="b">
        <v>0</v>
      </c>
      <c r="BF9" s="184">
        <f t="shared" si="8"/>
        <v>0</v>
      </c>
      <c r="BG9" s="184"/>
      <c r="BH9" s="196">
        <f t="shared" si="9"/>
        <v>0</v>
      </c>
      <c r="BI9" s="182" t="b">
        <v>0</v>
      </c>
      <c r="BJ9" s="182" t="b">
        <v>0</v>
      </c>
      <c r="BK9" s="182" t="b">
        <v>0</v>
      </c>
      <c r="BL9" s="182" t="b">
        <v>0</v>
      </c>
      <c r="BM9" s="182" t="b">
        <v>0</v>
      </c>
      <c r="BN9" s="182" t="b">
        <v>0</v>
      </c>
      <c r="BO9" s="186" t="b">
        <v>0</v>
      </c>
      <c r="BP9" s="181">
        <f t="shared" si="10"/>
        <v>0</v>
      </c>
      <c r="BQ9" s="182"/>
      <c r="BR9" s="186">
        <f t="shared" si="11"/>
        <v>0</v>
      </c>
      <c r="BS9" s="181" t="b">
        <v>0</v>
      </c>
      <c r="BT9" s="182" t="b">
        <v>0</v>
      </c>
      <c r="BU9" s="182" t="b">
        <v>0</v>
      </c>
      <c r="BV9" s="182" t="b">
        <v>0</v>
      </c>
      <c r="BW9" s="182" t="b">
        <v>0</v>
      </c>
      <c r="BX9" s="182" t="b">
        <v>0</v>
      </c>
      <c r="BY9" s="182" t="b">
        <v>0</v>
      </c>
      <c r="BZ9" s="182" t="b">
        <v>0</v>
      </c>
      <c r="CA9" s="186" t="b">
        <v>0</v>
      </c>
      <c r="CB9" s="197">
        <f t="shared" si="12"/>
        <v>0</v>
      </c>
      <c r="CC9" s="184"/>
      <c r="CD9" s="185">
        <f t="shared" si="13"/>
        <v>0</v>
      </c>
      <c r="CE9" s="181" t="b">
        <v>0</v>
      </c>
      <c r="CF9" s="182" t="b">
        <v>0</v>
      </c>
      <c r="CG9" s="182" t="b">
        <v>0</v>
      </c>
      <c r="CH9" s="182" t="b">
        <v>0</v>
      </c>
      <c r="CI9" s="182" t="b">
        <v>0</v>
      </c>
      <c r="CJ9" s="186" t="b">
        <v>0</v>
      </c>
      <c r="CK9" s="197">
        <f t="shared" si="14"/>
        <v>0</v>
      </c>
      <c r="CL9" s="184"/>
      <c r="CM9" s="185">
        <f t="shared" si="15"/>
        <v>0</v>
      </c>
      <c r="CN9" s="181" t="b">
        <v>0</v>
      </c>
      <c r="CO9" s="182" t="b">
        <v>0</v>
      </c>
      <c r="CP9" s="182" t="b">
        <v>0</v>
      </c>
      <c r="CQ9" s="182" t="b">
        <v>0</v>
      </c>
      <c r="CR9" s="182" t="b">
        <v>0</v>
      </c>
      <c r="CS9" s="182" t="b">
        <v>0</v>
      </c>
      <c r="CT9" s="182" t="b">
        <v>0</v>
      </c>
      <c r="CU9" s="182" t="b">
        <v>0</v>
      </c>
      <c r="CV9" s="186" t="b">
        <v>0</v>
      </c>
      <c r="CW9" s="197">
        <f t="shared" si="16"/>
        <v>0</v>
      </c>
      <c r="CX9" s="184"/>
      <c r="CY9" s="185">
        <f t="shared" si="17"/>
        <v>0</v>
      </c>
      <c r="CZ9" s="181" t="b">
        <v>0</v>
      </c>
      <c r="DA9" s="182" t="b">
        <v>0</v>
      </c>
      <c r="DB9" s="182" t="b">
        <v>0</v>
      </c>
      <c r="DC9" s="182" t="b">
        <v>0</v>
      </c>
      <c r="DD9" s="182" t="b">
        <v>0</v>
      </c>
      <c r="DE9" s="182" t="b">
        <v>0</v>
      </c>
      <c r="DF9" s="182" t="b">
        <v>0</v>
      </c>
      <c r="DG9" s="182" t="b">
        <v>0</v>
      </c>
      <c r="DH9" s="186" t="b">
        <v>0</v>
      </c>
      <c r="DI9" s="197">
        <f t="shared" si="18"/>
        <v>0</v>
      </c>
      <c r="DJ9" s="184"/>
      <c r="DK9" s="185">
        <f t="shared" si="19"/>
        <v>0</v>
      </c>
      <c r="DL9" s="180" t="b">
        <v>0</v>
      </c>
      <c r="DM9" s="180" t="b">
        <v>0</v>
      </c>
    </row>
    <row r="10" spans="1:117" ht="21" customHeight="1" x14ac:dyDescent="0.15">
      <c r="A10" s="162" t="s">
        <v>103</v>
      </c>
      <c r="B10" s="195" t="b">
        <v>0</v>
      </c>
      <c r="C10" s="180" t="b">
        <v>1</v>
      </c>
      <c r="D10" s="181" t="b">
        <v>1</v>
      </c>
      <c r="E10" s="182" t="b">
        <v>0</v>
      </c>
      <c r="F10" s="182" t="b">
        <v>1</v>
      </c>
      <c r="G10" s="182" t="b">
        <v>1</v>
      </c>
      <c r="H10" s="182" t="b">
        <v>0</v>
      </c>
      <c r="I10" s="182" t="b">
        <v>1</v>
      </c>
      <c r="J10" s="182" t="b">
        <v>1</v>
      </c>
      <c r="K10" s="183" t="b">
        <v>0</v>
      </c>
      <c r="L10" s="184">
        <f t="shared" si="0"/>
        <v>5</v>
      </c>
      <c r="M10" s="184"/>
      <c r="N10" s="185">
        <f t="shared" si="1"/>
        <v>5</v>
      </c>
      <c r="O10" s="181" t="b">
        <v>1</v>
      </c>
      <c r="P10" s="182" t="b">
        <v>1</v>
      </c>
      <c r="Q10" s="182" t="b">
        <v>0</v>
      </c>
      <c r="R10" s="182" t="b">
        <v>1</v>
      </c>
      <c r="S10" s="182" t="b">
        <v>1</v>
      </c>
      <c r="T10" s="182" t="b">
        <v>0</v>
      </c>
      <c r="U10" s="182" t="b">
        <v>1</v>
      </c>
      <c r="V10" s="182" t="b">
        <v>1</v>
      </c>
      <c r="W10" s="182" t="b">
        <v>0</v>
      </c>
      <c r="X10" s="183" t="b">
        <v>1</v>
      </c>
      <c r="Y10" s="184">
        <f t="shared" si="2"/>
        <v>7</v>
      </c>
      <c r="Z10" s="184"/>
      <c r="AA10" s="185">
        <f t="shared" si="3"/>
        <v>7</v>
      </c>
      <c r="AB10" s="181" t="b">
        <v>1</v>
      </c>
      <c r="AC10" s="182" t="b">
        <v>0</v>
      </c>
      <c r="AD10" s="182" t="b">
        <v>1</v>
      </c>
      <c r="AE10" s="182" t="b">
        <v>1</v>
      </c>
      <c r="AF10" s="182" t="b">
        <v>0</v>
      </c>
      <c r="AG10" s="182" t="b">
        <v>1</v>
      </c>
      <c r="AH10" s="182" t="b">
        <v>1</v>
      </c>
      <c r="AI10" s="183" t="b">
        <v>1</v>
      </c>
      <c r="AJ10" s="184">
        <f t="shared" si="4"/>
        <v>6</v>
      </c>
      <c r="AK10" s="184"/>
      <c r="AL10" s="185">
        <f t="shared" si="5"/>
        <v>6</v>
      </c>
      <c r="AM10" s="181" t="b">
        <v>0</v>
      </c>
      <c r="AN10" s="182" t="b">
        <v>1</v>
      </c>
      <c r="AO10" s="182" t="b">
        <v>0</v>
      </c>
      <c r="AP10" s="182" t="b">
        <v>0</v>
      </c>
      <c r="AQ10" s="182" t="b">
        <v>0</v>
      </c>
      <c r="AR10" s="182" t="b">
        <v>0</v>
      </c>
      <c r="AS10" s="183" t="b">
        <v>0</v>
      </c>
      <c r="AT10" s="184">
        <f t="shared" si="6"/>
        <v>1</v>
      </c>
      <c r="AU10" s="184"/>
      <c r="AV10" s="185">
        <f t="shared" si="7"/>
        <v>1</v>
      </c>
      <c r="AW10" s="181" t="b">
        <v>0</v>
      </c>
      <c r="AX10" s="182" t="b">
        <v>0</v>
      </c>
      <c r="AY10" s="182" t="b">
        <v>0</v>
      </c>
      <c r="AZ10" s="182" t="b">
        <v>0</v>
      </c>
      <c r="BA10" s="182" t="b">
        <v>0</v>
      </c>
      <c r="BB10" s="182" t="b">
        <v>0</v>
      </c>
      <c r="BC10" s="182" t="b">
        <v>0</v>
      </c>
      <c r="BD10" s="182" t="b">
        <v>0</v>
      </c>
      <c r="BE10" s="183" t="b">
        <v>0</v>
      </c>
      <c r="BF10" s="184">
        <f t="shared" si="8"/>
        <v>0</v>
      </c>
      <c r="BG10" s="184"/>
      <c r="BH10" s="185">
        <f t="shared" si="9"/>
        <v>0</v>
      </c>
      <c r="BI10" s="181" t="b">
        <v>0</v>
      </c>
      <c r="BJ10" s="182" t="b">
        <v>0</v>
      </c>
      <c r="BK10" s="182" t="b">
        <v>0</v>
      </c>
      <c r="BL10" s="182" t="b">
        <v>0</v>
      </c>
      <c r="BM10" s="182" t="b">
        <v>0</v>
      </c>
      <c r="BN10" s="182" t="b">
        <v>0</v>
      </c>
      <c r="BO10" s="186" t="b">
        <v>0</v>
      </c>
      <c r="BP10" s="181">
        <f t="shared" si="10"/>
        <v>0</v>
      </c>
      <c r="BQ10" s="182"/>
      <c r="BR10" s="186">
        <f t="shared" si="11"/>
        <v>0</v>
      </c>
      <c r="BS10" s="181" t="b">
        <v>0</v>
      </c>
      <c r="BT10" s="182" t="b">
        <v>0</v>
      </c>
      <c r="BU10" s="182" t="b">
        <v>0</v>
      </c>
      <c r="BV10" s="182" t="b">
        <v>0</v>
      </c>
      <c r="BW10" s="182" t="b">
        <v>0</v>
      </c>
      <c r="BX10" s="182" t="b">
        <v>0</v>
      </c>
      <c r="BY10" s="182" t="b">
        <v>0</v>
      </c>
      <c r="BZ10" s="182" t="b">
        <v>0</v>
      </c>
      <c r="CA10" s="186" t="b">
        <v>0</v>
      </c>
      <c r="CB10" s="197">
        <f t="shared" si="12"/>
        <v>0</v>
      </c>
      <c r="CC10" s="184"/>
      <c r="CD10" s="185">
        <f t="shared" si="13"/>
        <v>0</v>
      </c>
      <c r="CE10" s="181" t="b">
        <v>0</v>
      </c>
      <c r="CF10" s="182" t="b">
        <v>0</v>
      </c>
      <c r="CG10" s="182" t="b">
        <v>0</v>
      </c>
      <c r="CH10" s="182" t="b">
        <v>0</v>
      </c>
      <c r="CI10" s="182" t="b">
        <v>0</v>
      </c>
      <c r="CJ10" s="186" t="b">
        <v>0</v>
      </c>
      <c r="CK10" s="197">
        <f t="shared" si="14"/>
        <v>0</v>
      </c>
      <c r="CL10" s="184"/>
      <c r="CM10" s="185">
        <f t="shared" si="15"/>
        <v>0</v>
      </c>
      <c r="CN10" s="181" t="b">
        <v>0</v>
      </c>
      <c r="CO10" s="182" t="b">
        <v>0</v>
      </c>
      <c r="CP10" s="182" t="b">
        <v>0</v>
      </c>
      <c r="CQ10" s="182" t="b">
        <v>0</v>
      </c>
      <c r="CR10" s="182" t="b">
        <v>0</v>
      </c>
      <c r="CS10" s="182" t="b">
        <v>0</v>
      </c>
      <c r="CT10" s="182" t="b">
        <v>0</v>
      </c>
      <c r="CU10" s="182" t="b">
        <v>0</v>
      </c>
      <c r="CV10" s="186" t="b">
        <v>0</v>
      </c>
      <c r="CW10" s="197">
        <f t="shared" si="16"/>
        <v>0</v>
      </c>
      <c r="CX10" s="184"/>
      <c r="CY10" s="185">
        <f t="shared" si="17"/>
        <v>0</v>
      </c>
      <c r="CZ10" s="181" t="b">
        <v>0</v>
      </c>
      <c r="DA10" s="182" t="b">
        <v>0</v>
      </c>
      <c r="DB10" s="182" t="b">
        <v>0</v>
      </c>
      <c r="DC10" s="182" t="b">
        <v>0</v>
      </c>
      <c r="DD10" s="182" t="b">
        <v>0</v>
      </c>
      <c r="DE10" s="182" t="b">
        <v>0</v>
      </c>
      <c r="DF10" s="182" t="b">
        <v>0</v>
      </c>
      <c r="DG10" s="182" t="b">
        <v>0</v>
      </c>
      <c r="DH10" s="186" t="b">
        <v>0</v>
      </c>
      <c r="DI10" s="197">
        <f t="shared" si="18"/>
        <v>0</v>
      </c>
      <c r="DJ10" s="184"/>
      <c r="DK10" s="185">
        <f t="shared" si="19"/>
        <v>0</v>
      </c>
      <c r="DL10" s="180" t="b">
        <v>0</v>
      </c>
      <c r="DM10" s="180" t="b">
        <v>0</v>
      </c>
    </row>
    <row r="11" spans="1:117" ht="21" customHeight="1" x14ac:dyDescent="0.15">
      <c r="A11" s="87" t="s">
        <v>112</v>
      </c>
      <c r="B11" s="195" t="b">
        <v>0</v>
      </c>
      <c r="C11" s="180" t="b">
        <v>1</v>
      </c>
      <c r="D11" s="181" t="b">
        <v>1</v>
      </c>
      <c r="E11" s="182" t="b">
        <v>0</v>
      </c>
      <c r="F11" s="182" t="b">
        <v>1</v>
      </c>
      <c r="G11" s="182" t="b">
        <v>1</v>
      </c>
      <c r="H11" s="182" t="b">
        <v>0</v>
      </c>
      <c r="I11" s="182" t="b">
        <v>1</v>
      </c>
      <c r="J11" s="182" t="b">
        <v>1</v>
      </c>
      <c r="K11" s="183" t="b">
        <v>0</v>
      </c>
      <c r="L11" s="184">
        <f t="shared" si="0"/>
        <v>5</v>
      </c>
      <c r="M11" s="184"/>
      <c r="N11" s="185">
        <f t="shared" si="1"/>
        <v>5</v>
      </c>
      <c r="O11" s="181" t="b">
        <v>1</v>
      </c>
      <c r="P11" s="182" t="b">
        <v>1</v>
      </c>
      <c r="Q11" s="182" t="b">
        <v>0</v>
      </c>
      <c r="R11" s="182" t="b">
        <v>1</v>
      </c>
      <c r="S11" s="182" t="b">
        <v>0</v>
      </c>
      <c r="T11" s="182" t="b">
        <v>0</v>
      </c>
      <c r="U11" s="182" t="b">
        <v>1</v>
      </c>
      <c r="V11" s="182" t="b">
        <v>1</v>
      </c>
      <c r="W11" s="182" t="b">
        <v>0</v>
      </c>
      <c r="X11" s="183" t="b">
        <v>0</v>
      </c>
      <c r="Y11" s="184">
        <f t="shared" si="2"/>
        <v>5</v>
      </c>
      <c r="Z11" s="184"/>
      <c r="AA11" s="185">
        <f t="shared" si="3"/>
        <v>5</v>
      </c>
      <c r="AB11" s="181" t="b">
        <v>0</v>
      </c>
      <c r="AC11" s="182" t="b">
        <v>0</v>
      </c>
      <c r="AD11" s="182" t="b">
        <v>0</v>
      </c>
      <c r="AE11" s="182" t="b">
        <v>0</v>
      </c>
      <c r="AF11" s="182" t="b">
        <v>0</v>
      </c>
      <c r="AG11" s="182" t="b">
        <v>1</v>
      </c>
      <c r="AH11" s="182" t="b">
        <v>1</v>
      </c>
      <c r="AI11" s="183" t="b">
        <v>1</v>
      </c>
      <c r="AJ11" s="184">
        <f t="shared" si="4"/>
        <v>3</v>
      </c>
      <c r="AK11" s="184"/>
      <c r="AL11" s="185">
        <f t="shared" si="5"/>
        <v>3</v>
      </c>
      <c r="AM11" s="181" t="b">
        <v>0</v>
      </c>
      <c r="AN11" s="182" t="b">
        <v>0</v>
      </c>
      <c r="AO11" s="182" t="b">
        <v>0</v>
      </c>
      <c r="AP11" s="182" t="b">
        <v>0</v>
      </c>
      <c r="AQ11" s="182" t="b">
        <v>0</v>
      </c>
      <c r="AR11" s="182" t="b">
        <v>0</v>
      </c>
      <c r="AS11" s="183" t="b">
        <v>0</v>
      </c>
      <c r="AT11" s="184">
        <f t="shared" si="6"/>
        <v>0</v>
      </c>
      <c r="AU11" s="184"/>
      <c r="AV11" s="185">
        <f t="shared" si="7"/>
        <v>0</v>
      </c>
      <c r="AW11" s="181" t="b">
        <v>0</v>
      </c>
      <c r="AX11" s="182" t="b">
        <v>0</v>
      </c>
      <c r="AY11" s="182" t="b">
        <v>0</v>
      </c>
      <c r="AZ11" s="182" t="b">
        <v>0</v>
      </c>
      <c r="BA11" s="182" t="b">
        <v>0</v>
      </c>
      <c r="BB11" s="182" t="b">
        <v>0</v>
      </c>
      <c r="BC11" s="182" t="b">
        <v>0</v>
      </c>
      <c r="BD11" s="182" t="b">
        <v>0</v>
      </c>
      <c r="BE11" s="183" t="b">
        <v>0</v>
      </c>
      <c r="BF11" s="184">
        <f t="shared" si="8"/>
        <v>0</v>
      </c>
      <c r="BG11" s="184"/>
      <c r="BH11" s="185">
        <f t="shared" si="9"/>
        <v>0</v>
      </c>
      <c r="BI11" s="181" t="b">
        <v>0</v>
      </c>
      <c r="BJ11" s="182" t="b">
        <v>0</v>
      </c>
      <c r="BK11" s="182" t="b">
        <v>0</v>
      </c>
      <c r="BL11" s="182" t="b">
        <v>0</v>
      </c>
      <c r="BM11" s="182" t="b">
        <v>0</v>
      </c>
      <c r="BN11" s="182" t="b">
        <v>0</v>
      </c>
      <c r="BO11" s="186" t="b">
        <v>0</v>
      </c>
      <c r="BP11" s="181">
        <f t="shared" si="10"/>
        <v>0</v>
      </c>
      <c r="BQ11" s="182"/>
      <c r="BR11" s="186">
        <f t="shared" si="11"/>
        <v>0</v>
      </c>
      <c r="BS11" s="181" t="b">
        <v>0</v>
      </c>
      <c r="BT11" s="182" t="b">
        <v>0</v>
      </c>
      <c r="BU11" s="182" t="b">
        <v>0</v>
      </c>
      <c r="BV11" s="182" t="b">
        <v>0</v>
      </c>
      <c r="BW11" s="182" t="b">
        <v>0</v>
      </c>
      <c r="BX11" s="182" t="b">
        <v>0</v>
      </c>
      <c r="BY11" s="182" t="b">
        <v>0</v>
      </c>
      <c r="BZ11" s="182" t="b">
        <v>0</v>
      </c>
      <c r="CA11" s="186" t="b">
        <v>0</v>
      </c>
      <c r="CB11" s="197">
        <f t="shared" si="12"/>
        <v>0</v>
      </c>
      <c r="CC11" s="184"/>
      <c r="CD11" s="185">
        <f t="shared" si="13"/>
        <v>0</v>
      </c>
      <c r="CE11" s="181" t="b">
        <v>0</v>
      </c>
      <c r="CF11" s="182" t="b">
        <v>0</v>
      </c>
      <c r="CG11" s="182" t="b">
        <v>0</v>
      </c>
      <c r="CH11" s="182" t="b">
        <v>0</v>
      </c>
      <c r="CI11" s="182" t="b">
        <v>0</v>
      </c>
      <c r="CJ11" s="186" t="b">
        <v>0</v>
      </c>
      <c r="CK11" s="197">
        <f t="shared" si="14"/>
        <v>0</v>
      </c>
      <c r="CL11" s="184"/>
      <c r="CM11" s="185">
        <f t="shared" si="15"/>
        <v>0</v>
      </c>
      <c r="CN11" s="181" t="b">
        <v>0</v>
      </c>
      <c r="CO11" s="182" t="b">
        <v>0</v>
      </c>
      <c r="CP11" s="182" t="b">
        <v>0</v>
      </c>
      <c r="CQ11" s="182" t="b">
        <v>0</v>
      </c>
      <c r="CR11" s="182" t="b">
        <v>0</v>
      </c>
      <c r="CS11" s="182" t="b">
        <v>0</v>
      </c>
      <c r="CT11" s="182" t="b">
        <v>0</v>
      </c>
      <c r="CU11" s="182" t="b">
        <v>0</v>
      </c>
      <c r="CV11" s="186" t="b">
        <v>0</v>
      </c>
      <c r="CW11" s="197">
        <f t="shared" si="16"/>
        <v>0</v>
      </c>
      <c r="CX11" s="184"/>
      <c r="CY11" s="185">
        <f t="shared" si="17"/>
        <v>0</v>
      </c>
      <c r="CZ11" s="181" t="b">
        <v>0</v>
      </c>
      <c r="DA11" s="182" t="b">
        <v>0</v>
      </c>
      <c r="DB11" s="182" t="b">
        <v>0</v>
      </c>
      <c r="DC11" s="182" t="b">
        <v>0</v>
      </c>
      <c r="DD11" s="182" t="b">
        <v>0</v>
      </c>
      <c r="DE11" s="182" t="b">
        <v>0</v>
      </c>
      <c r="DF11" s="182" t="b">
        <v>0</v>
      </c>
      <c r="DG11" s="182" t="b">
        <v>0</v>
      </c>
      <c r="DH11" s="186" t="b">
        <v>0</v>
      </c>
      <c r="DI11" s="197">
        <f t="shared" si="18"/>
        <v>0</v>
      </c>
      <c r="DJ11" s="184"/>
      <c r="DK11" s="185">
        <f t="shared" si="19"/>
        <v>0</v>
      </c>
      <c r="DL11" s="180" t="b">
        <v>0</v>
      </c>
      <c r="DM11" s="180" t="b">
        <v>0</v>
      </c>
    </row>
    <row r="12" spans="1:117" ht="21" customHeight="1" x14ac:dyDescent="0.15">
      <c r="A12" s="162" t="s">
        <v>100</v>
      </c>
      <c r="B12" s="195" t="b">
        <v>0</v>
      </c>
      <c r="C12" s="180" t="b">
        <v>1</v>
      </c>
      <c r="D12" s="181" t="b">
        <v>1</v>
      </c>
      <c r="E12" s="182" t="b">
        <v>0</v>
      </c>
      <c r="F12" s="182" t="b">
        <v>1</v>
      </c>
      <c r="G12" s="182" t="b">
        <v>1</v>
      </c>
      <c r="H12" s="182" t="b">
        <v>0</v>
      </c>
      <c r="I12" s="182" t="b">
        <v>1</v>
      </c>
      <c r="J12" s="182" t="b">
        <v>1</v>
      </c>
      <c r="K12" s="183" t="b">
        <v>0</v>
      </c>
      <c r="L12" s="184">
        <f t="shared" si="0"/>
        <v>5</v>
      </c>
      <c r="M12" s="184"/>
      <c r="N12" s="185">
        <f t="shared" si="1"/>
        <v>5</v>
      </c>
      <c r="O12" s="181" t="b">
        <v>1</v>
      </c>
      <c r="P12" s="182" t="b">
        <v>1</v>
      </c>
      <c r="Q12" s="182" t="b">
        <v>0</v>
      </c>
      <c r="R12" s="182" t="b">
        <v>1</v>
      </c>
      <c r="S12" s="182" t="b">
        <v>1</v>
      </c>
      <c r="T12" s="182" t="b">
        <v>0</v>
      </c>
      <c r="U12" s="182" t="b">
        <v>1</v>
      </c>
      <c r="V12" s="182" t="b">
        <v>1</v>
      </c>
      <c r="W12" s="182" t="b">
        <v>0</v>
      </c>
      <c r="X12" s="183" t="b">
        <v>1</v>
      </c>
      <c r="Y12" s="184">
        <f t="shared" si="2"/>
        <v>7</v>
      </c>
      <c r="Z12" s="184"/>
      <c r="AA12" s="185">
        <f t="shared" si="3"/>
        <v>7</v>
      </c>
      <c r="AB12" s="181" t="b">
        <v>1</v>
      </c>
      <c r="AC12" s="182" t="b">
        <v>0</v>
      </c>
      <c r="AD12" s="182" t="b">
        <v>1</v>
      </c>
      <c r="AE12" s="182" t="b">
        <v>1</v>
      </c>
      <c r="AF12" s="182" t="b">
        <v>0</v>
      </c>
      <c r="AG12" s="182" t="b">
        <v>1</v>
      </c>
      <c r="AH12" s="182" t="b">
        <v>1</v>
      </c>
      <c r="AI12" s="183" t="b">
        <v>1</v>
      </c>
      <c r="AJ12" s="184">
        <f t="shared" si="4"/>
        <v>6</v>
      </c>
      <c r="AK12" s="184"/>
      <c r="AL12" s="185">
        <f t="shared" si="5"/>
        <v>6</v>
      </c>
      <c r="AM12" s="181" t="b">
        <v>0</v>
      </c>
      <c r="AN12" s="182" t="b">
        <v>1</v>
      </c>
      <c r="AO12" s="182" t="b">
        <v>0</v>
      </c>
      <c r="AP12" s="182" t="b">
        <v>0</v>
      </c>
      <c r="AQ12" s="182" t="b">
        <v>0</v>
      </c>
      <c r="AR12" s="182" t="b">
        <v>0</v>
      </c>
      <c r="AS12" s="183" t="b">
        <v>0</v>
      </c>
      <c r="AT12" s="184">
        <f t="shared" si="6"/>
        <v>1</v>
      </c>
      <c r="AU12" s="184"/>
      <c r="AV12" s="185">
        <f t="shared" si="7"/>
        <v>1</v>
      </c>
      <c r="AW12" s="181" t="b">
        <v>0</v>
      </c>
      <c r="AX12" s="182" t="b">
        <v>0</v>
      </c>
      <c r="AY12" s="182" t="b">
        <v>0</v>
      </c>
      <c r="AZ12" s="182" t="b">
        <v>0</v>
      </c>
      <c r="BA12" s="182" t="b">
        <v>0</v>
      </c>
      <c r="BB12" s="182" t="b">
        <v>0</v>
      </c>
      <c r="BC12" s="182" t="b">
        <v>0</v>
      </c>
      <c r="BD12" s="182" t="b">
        <v>0</v>
      </c>
      <c r="BE12" s="183" t="b">
        <v>0</v>
      </c>
      <c r="BF12" s="184">
        <f t="shared" si="8"/>
        <v>0</v>
      </c>
      <c r="BG12" s="184"/>
      <c r="BH12" s="185">
        <f t="shared" si="9"/>
        <v>0</v>
      </c>
      <c r="BI12" s="181" t="b">
        <v>0</v>
      </c>
      <c r="BJ12" s="182" t="b">
        <v>0</v>
      </c>
      <c r="BK12" s="182" t="b">
        <v>0</v>
      </c>
      <c r="BL12" s="182" t="b">
        <v>0</v>
      </c>
      <c r="BM12" s="182" t="b">
        <v>0</v>
      </c>
      <c r="BN12" s="182" t="b">
        <v>0</v>
      </c>
      <c r="BO12" s="186" t="b">
        <v>0</v>
      </c>
      <c r="BP12" s="181">
        <f t="shared" si="10"/>
        <v>0</v>
      </c>
      <c r="BQ12" s="182"/>
      <c r="BR12" s="186">
        <f t="shared" si="11"/>
        <v>0</v>
      </c>
      <c r="BS12" s="181" t="b">
        <v>0</v>
      </c>
      <c r="BT12" s="182" t="b">
        <v>0</v>
      </c>
      <c r="BU12" s="182" t="b">
        <v>0</v>
      </c>
      <c r="BV12" s="182" t="b">
        <v>0</v>
      </c>
      <c r="BW12" s="182" t="b">
        <v>0</v>
      </c>
      <c r="BX12" s="182" t="b">
        <v>0</v>
      </c>
      <c r="BY12" s="182" t="b">
        <v>0</v>
      </c>
      <c r="BZ12" s="182" t="b">
        <v>0</v>
      </c>
      <c r="CA12" s="186" t="b">
        <v>0</v>
      </c>
      <c r="CB12" s="197">
        <f t="shared" si="12"/>
        <v>0</v>
      </c>
      <c r="CC12" s="184"/>
      <c r="CD12" s="185">
        <f t="shared" si="13"/>
        <v>0</v>
      </c>
      <c r="CE12" s="181" t="b">
        <v>0</v>
      </c>
      <c r="CF12" s="182" t="b">
        <v>0</v>
      </c>
      <c r="CG12" s="182" t="b">
        <v>0</v>
      </c>
      <c r="CH12" s="182" t="b">
        <v>0</v>
      </c>
      <c r="CI12" s="182" t="b">
        <v>0</v>
      </c>
      <c r="CJ12" s="186" t="b">
        <v>0</v>
      </c>
      <c r="CK12" s="197">
        <f t="shared" si="14"/>
        <v>0</v>
      </c>
      <c r="CL12" s="184"/>
      <c r="CM12" s="185">
        <f t="shared" si="15"/>
        <v>0</v>
      </c>
      <c r="CN12" s="181" t="b">
        <v>0</v>
      </c>
      <c r="CO12" s="182" t="b">
        <v>0</v>
      </c>
      <c r="CP12" s="199" t="s">
        <v>168</v>
      </c>
      <c r="CQ12" s="182" t="b">
        <v>0</v>
      </c>
      <c r="CR12" s="182" t="b">
        <v>0</v>
      </c>
      <c r="CS12" s="182" t="b">
        <v>0</v>
      </c>
      <c r="CT12" s="182" t="b">
        <v>0</v>
      </c>
      <c r="CU12" s="182" t="b">
        <v>0</v>
      </c>
      <c r="CV12" s="186" t="b">
        <v>0</v>
      </c>
      <c r="CW12" s="197">
        <f t="shared" si="16"/>
        <v>0</v>
      </c>
      <c r="CX12" s="184"/>
      <c r="CY12" s="185">
        <f t="shared" si="17"/>
        <v>0</v>
      </c>
      <c r="CZ12" s="181" t="b">
        <v>0</v>
      </c>
      <c r="DA12" s="182" t="b">
        <v>0</v>
      </c>
      <c r="DB12" s="182" t="b">
        <v>0</v>
      </c>
      <c r="DC12" s="182" t="b">
        <v>0</v>
      </c>
      <c r="DD12" s="182" t="b">
        <v>0</v>
      </c>
      <c r="DE12" s="182" t="b">
        <v>0</v>
      </c>
      <c r="DF12" s="182" t="b">
        <v>0</v>
      </c>
      <c r="DG12" s="182" t="b">
        <v>0</v>
      </c>
      <c r="DH12" s="186" t="b">
        <v>0</v>
      </c>
      <c r="DI12" s="197">
        <f t="shared" si="18"/>
        <v>0</v>
      </c>
      <c r="DJ12" s="184"/>
      <c r="DK12" s="185">
        <f t="shared" si="19"/>
        <v>0</v>
      </c>
      <c r="DL12" s="180" t="b">
        <v>0</v>
      </c>
      <c r="DM12" s="180" t="b">
        <v>0</v>
      </c>
    </row>
    <row r="13" spans="1:117" ht="21" customHeight="1" x14ac:dyDescent="0.15">
      <c r="A13" s="162" t="s">
        <v>120</v>
      </c>
      <c r="B13" s="195" t="b">
        <v>0</v>
      </c>
      <c r="C13" s="180" t="b">
        <v>1</v>
      </c>
      <c r="D13" s="181" t="b">
        <v>0</v>
      </c>
      <c r="E13" s="182" t="b">
        <v>0</v>
      </c>
      <c r="F13" s="182" t="b">
        <v>1</v>
      </c>
      <c r="G13" s="182" t="b">
        <v>0</v>
      </c>
      <c r="H13" s="182" t="b">
        <v>0</v>
      </c>
      <c r="I13" s="182" t="b">
        <v>1</v>
      </c>
      <c r="J13" s="182" t="b">
        <v>0</v>
      </c>
      <c r="K13" s="183" t="b">
        <v>0</v>
      </c>
      <c r="L13" s="184">
        <f t="shared" si="0"/>
        <v>2</v>
      </c>
      <c r="M13" s="184"/>
      <c r="N13" s="185">
        <f t="shared" si="1"/>
        <v>2</v>
      </c>
      <c r="O13" s="181" t="b">
        <v>1</v>
      </c>
      <c r="P13" s="182" t="b">
        <v>0</v>
      </c>
      <c r="Q13" s="182" t="b">
        <v>0</v>
      </c>
      <c r="R13" s="182" t="b">
        <v>0</v>
      </c>
      <c r="S13" s="182" t="b">
        <v>0</v>
      </c>
      <c r="T13" s="182" t="b">
        <v>0</v>
      </c>
      <c r="U13" s="182" t="b">
        <v>1</v>
      </c>
      <c r="V13" s="182" t="b">
        <v>0</v>
      </c>
      <c r="W13" s="182" t="b">
        <v>0</v>
      </c>
      <c r="X13" s="183" t="b">
        <v>0</v>
      </c>
      <c r="Y13" s="184">
        <f t="shared" si="2"/>
        <v>2</v>
      </c>
      <c r="Z13" s="184"/>
      <c r="AA13" s="185">
        <f t="shared" si="3"/>
        <v>2</v>
      </c>
      <c r="AB13" s="181" t="b">
        <v>0</v>
      </c>
      <c r="AC13" s="182" t="b">
        <v>0</v>
      </c>
      <c r="AD13" s="182" t="b">
        <v>1</v>
      </c>
      <c r="AE13" s="182" t="b">
        <v>0</v>
      </c>
      <c r="AF13" s="182" t="b">
        <v>0</v>
      </c>
      <c r="AG13" s="182" t="b">
        <v>1</v>
      </c>
      <c r="AH13" s="182" t="b">
        <v>0</v>
      </c>
      <c r="AI13" s="183" t="b">
        <v>0</v>
      </c>
      <c r="AJ13" s="184">
        <f t="shared" si="4"/>
        <v>2</v>
      </c>
      <c r="AK13" s="184"/>
      <c r="AL13" s="185">
        <f t="shared" si="5"/>
        <v>2</v>
      </c>
      <c r="AM13" s="181" t="b">
        <v>0</v>
      </c>
      <c r="AN13" s="182" t="b">
        <v>0</v>
      </c>
      <c r="AO13" s="182" t="b">
        <v>0</v>
      </c>
      <c r="AP13" s="182" t="b">
        <v>0</v>
      </c>
      <c r="AQ13" s="182" t="b">
        <v>0</v>
      </c>
      <c r="AR13" s="182" t="b">
        <v>0</v>
      </c>
      <c r="AS13" s="183" t="b">
        <v>0</v>
      </c>
      <c r="AT13" s="184">
        <f t="shared" si="6"/>
        <v>0</v>
      </c>
      <c r="AU13" s="184"/>
      <c r="AV13" s="185">
        <f t="shared" si="7"/>
        <v>0</v>
      </c>
      <c r="AW13" s="181" t="b">
        <v>0</v>
      </c>
      <c r="AX13" s="182" t="b">
        <v>0</v>
      </c>
      <c r="AY13" s="182" t="b">
        <v>0</v>
      </c>
      <c r="AZ13" s="182" t="b">
        <v>0</v>
      </c>
      <c r="BA13" s="182" t="b">
        <v>0</v>
      </c>
      <c r="BB13" s="182" t="b">
        <v>0</v>
      </c>
      <c r="BC13" s="182" t="b">
        <v>0</v>
      </c>
      <c r="BD13" s="182" t="b">
        <v>0</v>
      </c>
      <c r="BE13" s="183" t="b">
        <v>0</v>
      </c>
      <c r="BF13" s="184">
        <f t="shared" si="8"/>
        <v>0</v>
      </c>
      <c r="BG13" s="184"/>
      <c r="BH13" s="196">
        <f t="shared" si="9"/>
        <v>0</v>
      </c>
      <c r="BI13" s="182" t="b">
        <v>0</v>
      </c>
      <c r="BJ13" s="182" t="b">
        <v>0</v>
      </c>
      <c r="BK13" s="182" t="b">
        <v>0</v>
      </c>
      <c r="BL13" s="182" t="b">
        <v>0</v>
      </c>
      <c r="BM13" s="182" t="b">
        <v>0</v>
      </c>
      <c r="BN13" s="182" t="b">
        <v>0</v>
      </c>
      <c r="BO13" s="186" t="b">
        <v>0</v>
      </c>
      <c r="BP13" s="181">
        <f t="shared" si="10"/>
        <v>0</v>
      </c>
      <c r="BQ13" s="182"/>
      <c r="BR13" s="186">
        <f t="shared" si="11"/>
        <v>0</v>
      </c>
      <c r="BS13" s="181" t="b">
        <v>0</v>
      </c>
      <c r="BT13" s="182" t="b">
        <v>0</v>
      </c>
      <c r="BU13" s="182" t="b">
        <v>0</v>
      </c>
      <c r="BV13" s="182" t="b">
        <v>0</v>
      </c>
      <c r="BW13" s="182" t="b">
        <v>0</v>
      </c>
      <c r="BX13" s="182" t="b">
        <v>0</v>
      </c>
      <c r="BY13" s="182" t="b">
        <v>0</v>
      </c>
      <c r="BZ13" s="182" t="b">
        <v>0</v>
      </c>
      <c r="CA13" s="186" t="b">
        <v>0</v>
      </c>
      <c r="CB13" s="197">
        <f t="shared" si="12"/>
        <v>0</v>
      </c>
      <c r="CC13" s="184"/>
      <c r="CD13" s="185">
        <f t="shared" si="13"/>
        <v>0</v>
      </c>
      <c r="CE13" s="181" t="b">
        <v>0</v>
      </c>
      <c r="CF13" s="182" t="b">
        <v>0</v>
      </c>
      <c r="CG13" s="182" t="b">
        <v>0</v>
      </c>
      <c r="CH13" s="182" t="b">
        <v>0</v>
      </c>
      <c r="CI13" s="182" t="b">
        <v>0</v>
      </c>
      <c r="CJ13" s="186" t="b">
        <v>0</v>
      </c>
      <c r="CK13" s="197">
        <f t="shared" si="14"/>
        <v>0</v>
      </c>
      <c r="CL13" s="184"/>
      <c r="CM13" s="185">
        <f t="shared" si="15"/>
        <v>0</v>
      </c>
      <c r="CN13" s="181" t="b">
        <v>0</v>
      </c>
      <c r="CO13" s="182" t="b">
        <v>0</v>
      </c>
      <c r="CP13" s="182" t="b">
        <v>0</v>
      </c>
      <c r="CQ13" s="182" t="b">
        <v>0</v>
      </c>
      <c r="CR13" s="182" t="b">
        <v>0</v>
      </c>
      <c r="CS13" s="182" t="b">
        <v>0</v>
      </c>
      <c r="CT13" s="182" t="b">
        <v>0</v>
      </c>
      <c r="CU13" s="182" t="b">
        <v>0</v>
      </c>
      <c r="CV13" s="186" t="b">
        <v>0</v>
      </c>
      <c r="CW13" s="197">
        <f t="shared" si="16"/>
        <v>0</v>
      </c>
      <c r="CX13" s="184"/>
      <c r="CY13" s="185">
        <f t="shared" si="17"/>
        <v>0</v>
      </c>
      <c r="CZ13" s="181" t="b">
        <v>0</v>
      </c>
      <c r="DA13" s="182" t="b">
        <v>0</v>
      </c>
      <c r="DB13" s="182" t="b">
        <v>0</v>
      </c>
      <c r="DC13" s="182" t="b">
        <v>0</v>
      </c>
      <c r="DD13" s="182" t="b">
        <v>0</v>
      </c>
      <c r="DE13" s="182" t="b">
        <v>0</v>
      </c>
      <c r="DF13" s="182" t="b">
        <v>0</v>
      </c>
      <c r="DG13" s="182" t="b">
        <v>0</v>
      </c>
      <c r="DH13" s="186" t="b">
        <v>0</v>
      </c>
      <c r="DI13" s="197">
        <f t="shared" si="18"/>
        <v>0</v>
      </c>
      <c r="DJ13" s="184"/>
      <c r="DK13" s="185">
        <f t="shared" si="19"/>
        <v>0</v>
      </c>
      <c r="DL13" s="180" t="b">
        <v>0</v>
      </c>
      <c r="DM13" s="180" t="b">
        <v>0</v>
      </c>
    </row>
    <row r="14" spans="1:117" ht="21" customHeight="1" x14ac:dyDescent="0.15">
      <c r="A14" s="162" t="s">
        <v>113</v>
      </c>
      <c r="B14" s="195" t="b">
        <v>0</v>
      </c>
      <c r="C14" s="180" t="b">
        <v>1</v>
      </c>
      <c r="D14" s="181" t="b">
        <v>0</v>
      </c>
      <c r="E14" s="182" t="b">
        <v>0</v>
      </c>
      <c r="F14" s="182" t="b">
        <v>0</v>
      </c>
      <c r="G14" s="182" t="b">
        <v>0</v>
      </c>
      <c r="H14" s="182" t="b">
        <v>0</v>
      </c>
      <c r="I14" s="182" t="b">
        <v>0</v>
      </c>
      <c r="J14" s="182" t="b">
        <v>0</v>
      </c>
      <c r="K14" s="183" t="b">
        <v>0</v>
      </c>
      <c r="L14" s="184">
        <f t="shared" si="0"/>
        <v>0</v>
      </c>
      <c r="M14" s="184"/>
      <c r="N14" s="185">
        <f t="shared" si="1"/>
        <v>0</v>
      </c>
      <c r="O14" s="181" t="b">
        <v>0</v>
      </c>
      <c r="P14" s="182" t="b">
        <v>1</v>
      </c>
      <c r="Q14" s="182" t="b">
        <v>0</v>
      </c>
      <c r="R14" s="182" t="b">
        <v>1</v>
      </c>
      <c r="S14" s="182" t="b">
        <v>1</v>
      </c>
      <c r="T14" s="182" t="b">
        <v>0</v>
      </c>
      <c r="U14" s="182" t="b">
        <v>1</v>
      </c>
      <c r="V14" s="182" t="b">
        <v>1</v>
      </c>
      <c r="W14" s="182" t="b">
        <v>0</v>
      </c>
      <c r="X14" s="183" t="b">
        <v>1</v>
      </c>
      <c r="Y14" s="184">
        <f t="shared" si="2"/>
        <v>6</v>
      </c>
      <c r="Z14" s="184"/>
      <c r="AA14" s="185">
        <f t="shared" si="3"/>
        <v>6</v>
      </c>
      <c r="AB14" s="181" t="b">
        <v>1</v>
      </c>
      <c r="AC14" s="182" t="b">
        <v>0</v>
      </c>
      <c r="AD14" s="182" t="b">
        <v>1</v>
      </c>
      <c r="AE14" s="182" t="b">
        <v>1</v>
      </c>
      <c r="AF14" s="182" t="b">
        <v>0</v>
      </c>
      <c r="AG14" s="182" t="b">
        <v>1</v>
      </c>
      <c r="AH14" s="182" t="b">
        <v>1</v>
      </c>
      <c r="AI14" s="183" t="b">
        <v>1</v>
      </c>
      <c r="AJ14" s="184">
        <f t="shared" si="4"/>
        <v>6</v>
      </c>
      <c r="AK14" s="184"/>
      <c r="AL14" s="185">
        <f t="shared" si="5"/>
        <v>6</v>
      </c>
      <c r="AM14" s="181" t="b">
        <v>0</v>
      </c>
      <c r="AN14" s="182" t="b">
        <v>1</v>
      </c>
      <c r="AO14" s="182" t="b">
        <v>0</v>
      </c>
      <c r="AP14" s="182" t="b">
        <v>0</v>
      </c>
      <c r="AQ14" s="182" t="b">
        <v>0</v>
      </c>
      <c r="AR14" s="182" t="b">
        <v>0</v>
      </c>
      <c r="AS14" s="183" t="b">
        <v>0</v>
      </c>
      <c r="AT14" s="184">
        <f t="shared" si="6"/>
        <v>1</v>
      </c>
      <c r="AU14" s="184"/>
      <c r="AV14" s="185">
        <f t="shared" si="7"/>
        <v>1</v>
      </c>
      <c r="AW14" s="181" t="b">
        <v>0</v>
      </c>
      <c r="AX14" s="182" t="b">
        <v>0</v>
      </c>
      <c r="AY14" s="182" t="b">
        <v>0</v>
      </c>
      <c r="AZ14" s="182" t="b">
        <v>0</v>
      </c>
      <c r="BA14" s="182" t="b">
        <v>0</v>
      </c>
      <c r="BB14" s="182" t="b">
        <v>0</v>
      </c>
      <c r="BC14" s="182" t="b">
        <v>0</v>
      </c>
      <c r="BD14" s="182" t="b">
        <v>0</v>
      </c>
      <c r="BE14" s="183" t="b">
        <v>0</v>
      </c>
      <c r="BF14" s="184">
        <f t="shared" si="8"/>
        <v>0</v>
      </c>
      <c r="BG14" s="184"/>
      <c r="BH14" s="185">
        <f t="shared" si="9"/>
        <v>0</v>
      </c>
      <c r="BI14" s="181" t="b">
        <v>0</v>
      </c>
      <c r="BJ14" s="182" t="b">
        <v>0</v>
      </c>
      <c r="BK14" s="182" t="b">
        <v>0</v>
      </c>
      <c r="BL14" s="182" t="b">
        <v>0</v>
      </c>
      <c r="BM14" s="182" t="b">
        <v>0</v>
      </c>
      <c r="BN14" s="182" t="b">
        <v>0</v>
      </c>
      <c r="BO14" s="186" t="b">
        <v>0</v>
      </c>
      <c r="BP14" s="181">
        <f t="shared" si="10"/>
        <v>0</v>
      </c>
      <c r="BQ14" s="182"/>
      <c r="BR14" s="186">
        <f t="shared" si="11"/>
        <v>0</v>
      </c>
      <c r="BS14" s="181" t="b">
        <v>0</v>
      </c>
      <c r="BT14" s="182" t="b">
        <v>0</v>
      </c>
      <c r="BU14" s="182" t="b">
        <v>0</v>
      </c>
      <c r="BV14" s="182" t="b">
        <v>0</v>
      </c>
      <c r="BW14" s="182" t="b">
        <v>0</v>
      </c>
      <c r="BX14" s="182" t="b">
        <v>0</v>
      </c>
      <c r="BY14" s="182" t="b">
        <v>0</v>
      </c>
      <c r="BZ14" s="182" t="b">
        <v>0</v>
      </c>
      <c r="CA14" s="186" t="b">
        <v>0</v>
      </c>
      <c r="CB14" s="197">
        <f t="shared" si="12"/>
        <v>0</v>
      </c>
      <c r="CC14" s="184"/>
      <c r="CD14" s="185">
        <f t="shared" si="13"/>
        <v>0</v>
      </c>
      <c r="CE14" s="181" t="b">
        <v>0</v>
      </c>
      <c r="CF14" s="182" t="b">
        <v>0</v>
      </c>
      <c r="CG14" s="182" t="b">
        <v>0</v>
      </c>
      <c r="CH14" s="182" t="b">
        <v>0</v>
      </c>
      <c r="CI14" s="182" t="b">
        <v>0</v>
      </c>
      <c r="CJ14" s="186" t="b">
        <v>0</v>
      </c>
      <c r="CK14" s="197">
        <f t="shared" si="14"/>
        <v>0</v>
      </c>
      <c r="CL14" s="184"/>
      <c r="CM14" s="185">
        <f t="shared" si="15"/>
        <v>0</v>
      </c>
      <c r="CN14" s="181" t="b">
        <v>0</v>
      </c>
      <c r="CO14" s="182" t="b">
        <v>0</v>
      </c>
      <c r="CP14" s="182" t="b">
        <v>0</v>
      </c>
      <c r="CQ14" s="182" t="b">
        <v>0</v>
      </c>
      <c r="CR14" s="182" t="b">
        <v>0</v>
      </c>
      <c r="CS14" s="182" t="b">
        <v>0</v>
      </c>
      <c r="CT14" s="182" t="b">
        <v>0</v>
      </c>
      <c r="CU14" s="182" t="b">
        <v>0</v>
      </c>
      <c r="CV14" s="186" t="b">
        <v>0</v>
      </c>
      <c r="CW14" s="197">
        <f t="shared" si="16"/>
        <v>0</v>
      </c>
      <c r="CX14" s="184"/>
      <c r="CY14" s="185">
        <f t="shared" si="17"/>
        <v>0</v>
      </c>
      <c r="CZ14" s="181" t="b">
        <v>0</v>
      </c>
      <c r="DA14" s="182" t="b">
        <v>0</v>
      </c>
      <c r="DB14" s="182" t="b">
        <v>0</v>
      </c>
      <c r="DC14" s="182" t="b">
        <v>0</v>
      </c>
      <c r="DD14" s="182" t="b">
        <v>0</v>
      </c>
      <c r="DE14" s="182" t="b">
        <v>0</v>
      </c>
      <c r="DF14" s="182" t="b">
        <v>0</v>
      </c>
      <c r="DG14" s="182" t="b">
        <v>0</v>
      </c>
      <c r="DH14" s="186" t="b">
        <v>0</v>
      </c>
      <c r="DI14" s="197">
        <f t="shared" si="18"/>
        <v>0</v>
      </c>
      <c r="DJ14" s="184"/>
      <c r="DK14" s="185">
        <f t="shared" si="19"/>
        <v>0</v>
      </c>
      <c r="DL14" s="180" t="b">
        <v>0</v>
      </c>
      <c r="DM14" s="180" t="b">
        <v>0</v>
      </c>
    </row>
    <row r="15" spans="1:117" ht="21" customHeight="1" x14ac:dyDescent="0.15">
      <c r="A15" s="162" t="s">
        <v>107</v>
      </c>
      <c r="B15" s="195" t="b">
        <v>0</v>
      </c>
      <c r="C15" s="180" t="b">
        <v>1</v>
      </c>
      <c r="D15" s="181" t="b">
        <v>0</v>
      </c>
      <c r="E15" s="182" t="b">
        <v>0</v>
      </c>
      <c r="F15" s="182" t="b">
        <v>0</v>
      </c>
      <c r="G15" s="182" t="b">
        <v>1</v>
      </c>
      <c r="H15" s="182" t="b">
        <v>0</v>
      </c>
      <c r="I15" s="182" t="b">
        <v>1</v>
      </c>
      <c r="J15" s="182" t="b">
        <v>1</v>
      </c>
      <c r="K15" s="183" t="b">
        <v>0</v>
      </c>
      <c r="L15" s="184">
        <f t="shared" si="0"/>
        <v>3</v>
      </c>
      <c r="M15" s="184"/>
      <c r="N15" s="185">
        <f t="shared" si="1"/>
        <v>3</v>
      </c>
      <c r="O15" s="181" t="b">
        <v>1</v>
      </c>
      <c r="P15" s="182" t="b">
        <v>1</v>
      </c>
      <c r="Q15" s="182" t="b">
        <v>0</v>
      </c>
      <c r="R15" s="182" t="b">
        <v>1</v>
      </c>
      <c r="S15" s="182" t="b">
        <v>1</v>
      </c>
      <c r="T15" s="182" t="b">
        <v>0</v>
      </c>
      <c r="U15" s="182" t="b">
        <v>1</v>
      </c>
      <c r="V15" s="182" t="b">
        <v>1</v>
      </c>
      <c r="W15" s="182" t="b">
        <v>0</v>
      </c>
      <c r="X15" s="183" t="b">
        <v>1</v>
      </c>
      <c r="Y15" s="184">
        <f t="shared" si="2"/>
        <v>7</v>
      </c>
      <c r="Z15" s="184"/>
      <c r="AA15" s="185">
        <f t="shared" si="3"/>
        <v>7</v>
      </c>
      <c r="AB15" s="181" t="b">
        <v>1</v>
      </c>
      <c r="AC15" s="182" t="b">
        <v>0</v>
      </c>
      <c r="AD15" s="182" t="b">
        <v>1</v>
      </c>
      <c r="AE15" s="182" t="b">
        <v>1</v>
      </c>
      <c r="AF15" s="182" t="b">
        <v>0</v>
      </c>
      <c r="AG15" s="182" t="b">
        <v>1</v>
      </c>
      <c r="AH15" s="182" t="b">
        <v>1</v>
      </c>
      <c r="AI15" s="183" t="b">
        <v>1</v>
      </c>
      <c r="AJ15" s="184">
        <f t="shared" si="4"/>
        <v>6</v>
      </c>
      <c r="AK15" s="184"/>
      <c r="AL15" s="185">
        <f t="shared" si="5"/>
        <v>6</v>
      </c>
      <c r="AM15" s="181" t="b">
        <v>0</v>
      </c>
      <c r="AN15" s="182" t="b">
        <v>1</v>
      </c>
      <c r="AO15" s="182" t="b">
        <v>0</v>
      </c>
      <c r="AP15" s="182" t="b">
        <v>0</v>
      </c>
      <c r="AQ15" s="182" t="b">
        <v>0</v>
      </c>
      <c r="AR15" s="182" t="b">
        <v>0</v>
      </c>
      <c r="AS15" s="183" t="b">
        <v>0</v>
      </c>
      <c r="AT15" s="184">
        <f t="shared" si="6"/>
        <v>1</v>
      </c>
      <c r="AU15" s="184"/>
      <c r="AV15" s="185">
        <f t="shared" si="7"/>
        <v>1</v>
      </c>
      <c r="AW15" s="181" t="b">
        <v>0</v>
      </c>
      <c r="AX15" s="182" t="b">
        <v>0</v>
      </c>
      <c r="AY15" s="182" t="b">
        <v>0</v>
      </c>
      <c r="AZ15" s="182" t="b">
        <v>0</v>
      </c>
      <c r="BA15" s="182" t="b">
        <v>0</v>
      </c>
      <c r="BB15" s="182" t="b">
        <v>0</v>
      </c>
      <c r="BC15" s="182" t="b">
        <v>0</v>
      </c>
      <c r="BD15" s="182" t="b">
        <v>0</v>
      </c>
      <c r="BE15" s="183" t="b">
        <v>0</v>
      </c>
      <c r="BF15" s="184">
        <f t="shared" si="8"/>
        <v>0</v>
      </c>
      <c r="BG15" s="184"/>
      <c r="BH15" s="185">
        <f t="shared" si="9"/>
        <v>0</v>
      </c>
      <c r="BI15" s="181" t="b">
        <v>0</v>
      </c>
      <c r="BJ15" s="182" t="b">
        <v>0</v>
      </c>
      <c r="BK15" s="182" t="b">
        <v>0</v>
      </c>
      <c r="BL15" s="182" t="b">
        <v>0</v>
      </c>
      <c r="BM15" s="182" t="b">
        <v>0</v>
      </c>
      <c r="BN15" s="182" t="b">
        <v>0</v>
      </c>
      <c r="BO15" s="186" t="b">
        <v>0</v>
      </c>
      <c r="BP15" s="181">
        <f t="shared" si="10"/>
        <v>0</v>
      </c>
      <c r="BQ15" s="182"/>
      <c r="BR15" s="186">
        <f t="shared" si="11"/>
        <v>0</v>
      </c>
      <c r="BS15" s="181" t="b">
        <v>0</v>
      </c>
      <c r="BT15" s="182" t="b">
        <v>0</v>
      </c>
      <c r="BU15" s="182" t="b">
        <v>0</v>
      </c>
      <c r="BV15" s="182" t="b">
        <v>0</v>
      </c>
      <c r="BW15" s="182" t="b">
        <v>0</v>
      </c>
      <c r="BX15" s="182" t="b">
        <v>0</v>
      </c>
      <c r="BY15" s="182" t="b">
        <v>0</v>
      </c>
      <c r="BZ15" s="182" t="b">
        <v>0</v>
      </c>
      <c r="CA15" s="186" t="b">
        <v>0</v>
      </c>
      <c r="CB15" s="197">
        <f t="shared" si="12"/>
        <v>0</v>
      </c>
      <c r="CC15" s="184"/>
      <c r="CD15" s="185">
        <f t="shared" si="13"/>
        <v>0</v>
      </c>
      <c r="CE15" s="181" t="b">
        <v>0</v>
      </c>
      <c r="CF15" s="182" t="b">
        <v>0</v>
      </c>
      <c r="CG15" s="182" t="b">
        <v>0</v>
      </c>
      <c r="CH15" s="182" t="b">
        <v>0</v>
      </c>
      <c r="CI15" s="182" t="b">
        <v>0</v>
      </c>
      <c r="CJ15" s="186" t="b">
        <v>0</v>
      </c>
      <c r="CK15" s="197">
        <f t="shared" si="14"/>
        <v>0</v>
      </c>
      <c r="CL15" s="184"/>
      <c r="CM15" s="185">
        <f t="shared" si="15"/>
        <v>0</v>
      </c>
      <c r="CN15" s="181" t="b">
        <v>0</v>
      </c>
      <c r="CO15" s="182" t="b">
        <v>0</v>
      </c>
      <c r="CP15" s="182" t="b">
        <v>0</v>
      </c>
      <c r="CQ15" s="182" t="b">
        <v>0</v>
      </c>
      <c r="CR15" s="182" t="b">
        <v>0</v>
      </c>
      <c r="CS15" s="182" t="b">
        <v>0</v>
      </c>
      <c r="CT15" s="182" t="b">
        <v>0</v>
      </c>
      <c r="CU15" s="182" t="b">
        <v>0</v>
      </c>
      <c r="CV15" s="186" t="b">
        <v>0</v>
      </c>
      <c r="CW15" s="197">
        <f t="shared" si="16"/>
        <v>0</v>
      </c>
      <c r="CX15" s="184"/>
      <c r="CY15" s="185">
        <f t="shared" si="17"/>
        <v>0</v>
      </c>
      <c r="CZ15" s="181" t="b">
        <v>0</v>
      </c>
      <c r="DA15" s="182" t="b">
        <v>0</v>
      </c>
      <c r="DB15" s="182" t="b">
        <v>0</v>
      </c>
      <c r="DC15" s="182" t="b">
        <v>0</v>
      </c>
      <c r="DD15" s="182" t="b">
        <v>0</v>
      </c>
      <c r="DE15" s="182" t="b">
        <v>0</v>
      </c>
      <c r="DF15" s="182" t="b">
        <v>0</v>
      </c>
      <c r="DG15" s="182" t="b">
        <v>0</v>
      </c>
      <c r="DH15" s="186" t="b">
        <v>0</v>
      </c>
      <c r="DI15" s="197">
        <f t="shared" si="18"/>
        <v>0</v>
      </c>
      <c r="DJ15" s="184"/>
      <c r="DK15" s="185">
        <f t="shared" si="19"/>
        <v>0</v>
      </c>
      <c r="DL15" s="180" t="b">
        <v>0</v>
      </c>
      <c r="DM15" s="180" t="b">
        <v>0</v>
      </c>
    </row>
    <row r="16" spans="1:117" ht="21" customHeight="1" x14ac:dyDescent="0.15">
      <c r="A16" s="101" t="s">
        <v>115</v>
      </c>
      <c r="B16" s="195" t="b">
        <v>0</v>
      </c>
      <c r="C16" s="180" t="b">
        <v>1</v>
      </c>
      <c r="D16" s="181" t="b">
        <v>0</v>
      </c>
      <c r="E16" s="182" t="b">
        <v>0</v>
      </c>
      <c r="F16" s="182" t="b">
        <v>0</v>
      </c>
      <c r="G16" s="182" t="b">
        <v>0</v>
      </c>
      <c r="H16" s="182" t="b">
        <v>0</v>
      </c>
      <c r="I16" s="182" t="b">
        <v>0</v>
      </c>
      <c r="J16" s="182" t="b">
        <v>0</v>
      </c>
      <c r="K16" s="183" t="b">
        <v>0</v>
      </c>
      <c r="L16" s="184">
        <f t="shared" si="0"/>
        <v>0</v>
      </c>
      <c r="M16" s="184"/>
      <c r="N16" s="185">
        <f t="shared" si="1"/>
        <v>0</v>
      </c>
      <c r="O16" s="181" t="b">
        <v>0</v>
      </c>
      <c r="P16" s="182" t="b">
        <v>0</v>
      </c>
      <c r="Q16" s="182" t="b">
        <v>1</v>
      </c>
      <c r="R16" s="182" t="b">
        <v>1</v>
      </c>
      <c r="S16" s="182" t="b">
        <v>0</v>
      </c>
      <c r="T16" s="182" t="b">
        <v>1</v>
      </c>
      <c r="U16" s="182" t="b">
        <v>1</v>
      </c>
      <c r="V16" s="182" t="b">
        <v>0</v>
      </c>
      <c r="W16" s="182" t="b">
        <v>1</v>
      </c>
      <c r="X16" s="183" t="b">
        <v>0</v>
      </c>
      <c r="Y16" s="184">
        <f t="shared" si="2"/>
        <v>5</v>
      </c>
      <c r="Z16" s="184"/>
      <c r="AA16" s="185">
        <f t="shared" si="3"/>
        <v>5</v>
      </c>
      <c r="AB16" s="181" t="b">
        <v>0</v>
      </c>
      <c r="AC16" s="182" t="b">
        <v>1</v>
      </c>
      <c r="AD16" s="182" t="b">
        <v>0</v>
      </c>
      <c r="AE16" s="182" t="b">
        <v>0</v>
      </c>
      <c r="AF16" s="182" t="b">
        <v>1</v>
      </c>
      <c r="AG16" s="182" t="b">
        <v>1</v>
      </c>
      <c r="AH16" s="182" t="b">
        <v>1</v>
      </c>
      <c r="AI16" s="183" t="b">
        <v>0</v>
      </c>
      <c r="AJ16" s="184">
        <f t="shared" si="4"/>
        <v>4</v>
      </c>
      <c r="AK16" s="184"/>
      <c r="AL16" s="185">
        <f t="shared" si="5"/>
        <v>4</v>
      </c>
      <c r="AM16" s="181" t="b">
        <v>1</v>
      </c>
      <c r="AN16" s="182" t="b">
        <v>1</v>
      </c>
      <c r="AO16" s="182" t="b">
        <v>0</v>
      </c>
      <c r="AP16" s="182" t="b">
        <v>0</v>
      </c>
      <c r="AQ16" s="182" t="b">
        <v>0</v>
      </c>
      <c r="AR16" s="182" t="b">
        <v>0</v>
      </c>
      <c r="AS16" s="183" t="b">
        <v>0</v>
      </c>
      <c r="AT16" s="184">
        <f t="shared" si="6"/>
        <v>2</v>
      </c>
      <c r="AU16" s="184"/>
      <c r="AV16" s="185">
        <f t="shared" si="7"/>
        <v>2</v>
      </c>
      <c r="AW16" s="181" t="b">
        <v>0</v>
      </c>
      <c r="AX16" s="182" t="b">
        <v>0</v>
      </c>
      <c r="AY16" s="182" t="b">
        <v>0</v>
      </c>
      <c r="AZ16" s="182" t="b">
        <v>0</v>
      </c>
      <c r="BA16" s="182" t="b">
        <v>0</v>
      </c>
      <c r="BB16" s="182" t="b">
        <v>0</v>
      </c>
      <c r="BC16" s="182" t="b">
        <v>0</v>
      </c>
      <c r="BD16" s="182" t="b">
        <v>0</v>
      </c>
      <c r="BE16" s="183" t="b">
        <v>0</v>
      </c>
      <c r="BF16" s="184">
        <f t="shared" si="8"/>
        <v>0</v>
      </c>
      <c r="BG16" s="184"/>
      <c r="BH16" s="185">
        <f t="shared" si="9"/>
        <v>0</v>
      </c>
      <c r="BI16" s="181" t="b">
        <v>0</v>
      </c>
      <c r="BJ16" s="182" t="b">
        <v>0</v>
      </c>
      <c r="BK16" s="182" t="b">
        <v>0</v>
      </c>
      <c r="BL16" s="182" t="b">
        <v>0</v>
      </c>
      <c r="BM16" s="182" t="b">
        <v>0</v>
      </c>
      <c r="BN16" s="182" t="b">
        <v>0</v>
      </c>
      <c r="BO16" s="186" t="b">
        <v>0</v>
      </c>
      <c r="BP16" s="181">
        <f t="shared" si="10"/>
        <v>0</v>
      </c>
      <c r="BQ16" s="182"/>
      <c r="BR16" s="186">
        <f t="shared" si="11"/>
        <v>0</v>
      </c>
      <c r="BS16" s="181" t="b">
        <v>0</v>
      </c>
      <c r="BT16" s="182" t="b">
        <v>0</v>
      </c>
      <c r="BU16" s="182" t="b">
        <v>0</v>
      </c>
      <c r="BV16" s="182" t="b">
        <v>0</v>
      </c>
      <c r="BW16" s="182" t="b">
        <v>0</v>
      </c>
      <c r="BX16" s="182" t="b">
        <v>0</v>
      </c>
      <c r="BY16" s="182" t="b">
        <v>0</v>
      </c>
      <c r="BZ16" s="182" t="b">
        <v>0</v>
      </c>
      <c r="CA16" s="186" t="b">
        <v>0</v>
      </c>
      <c r="CB16" s="197">
        <f t="shared" si="12"/>
        <v>0</v>
      </c>
      <c r="CC16" s="184"/>
      <c r="CD16" s="185">
        <f t="shared" si="13"/>
        <v>0</v>
      </c>
      <c r="CE16" s="181" t="b">
        <v>0</v>
      </c>
      <c r="CF16" s="182" t="b">
        <v>0</v>
      </c>
      <c r="CG16" s="182" t="b">
        <v>0</v>
      </c>
      <c r="CH16" s="182" t="b">
        <v>0</v>
      </c>
      <c r="CI16" s="182" t="b">
        <v>0</v>
      </c>
      <c r="CJ16" s="186" t="b">
        <v>0</v>
      </c>
      <c r="CK16" s="197">
        <f t="shared" si="14"/>
        <v>0</v>
      </c>
      <c r="CL16" s="184"/>
      <c r="CM16" s="185">
        <f t="shared" si="15"/>
        <v>0</v>
      </c>
      <c r="CN16" s="181" t="b">
        <v>0</v>
      </c>
      <c r="CO16" s="182" t="b">
        <v>0</v>
      </c>
      <c r="CP16" s="198"/>
      <c r="CQ16" s="182" t="b">
        <v>0</v>
      </c>
      <c r="CR16" s="182" t="b">
        <v>0</v>
      </c>
      <c r="CS16" s="182" t="b">
        <v>0</v>
      </c>
      <c r="CT16" s="182" t="b">
        <v>0</v>
      </c>
      <c r="CU16" s="182" t="b">
        <v>0</v>
      </c>
      <c r="CV16" s="186" t="b">
        <v>0</v>
      </c>
      <c r="CW16" s="197">
        <f t="shared" si="16"/>
        <v>0</v>
      </c>
      <c r="CX16" s="184"/>
      <c r="CY16" s="185">
        <f t="shared" si="17"/>
        <v>0</v>
      </c>
      <c r="CZ16" s="181" t="b">
        <v>0</v>
      </c>
      <c r="DA16" s="182" t="b">
        <v>0</v>
      </c>
      <c r="DB16" s="182" t="b">
        <v>0</v>
      </c>
      <c r="DC16" s="182" t="b">
        <v>0</v>
      </c>
      <c r="DD16" s="182" t="b">
        <v>0</v>
      </c>
      <c r="DE16" s="182" t="b">
        <v>0</v>
      </c>
      <c r="DF16" s="182" t="b">
        <v>0</v>
      </c>
      <c r="DG16" s="182" t="b">
        <v>0</v>
      </c>
      <c r="DH16" s="186" t="b">
        <v>0</v>
      </c>
      <c r="DI16" s="197">
        <f t="shared" si="18"/>
        <v>0</v>
      </c>
      <c r="DJ16" s="184"/>
      <c r="DK16" s="185">
        <f t="shared" si="19"/>
        <v>0</v>
      </c>
      <c r="DL16" s="180" t="b">
        <v>0</v>
      </c>
      <c r="DM16" s="180" t="b">
        <v>0</v>
      </c>
    </row>
    <row r="17" spans="1:117" ht="21" customHeight="1" x14ac:dyDescent="0.15">
      <c r="A17" s="87" t="s">
        <v>108</v>
      </c>
      <c r="B17" s="195" t="b">
        <v>0</v>
      </c>
      <c r="C17" s="180" t="b">
        <v>1</v>
      </c>
      <c r="D17" s="181" t="b">
        <v>0</v>
      </c>
      <c r="E17" s="182" t="b">
        <v>0</v>
      </c>
      <c r="F17" s="182" t="b">
        <v>1</v>
      </c>
      <c r="G17" s="182" t="b">
        <v>1</v>
      </c>
      <c r="H17" s="182" t="b">
        <v>0</v>
      </c>
      <c r="I17" s="182" t="b">
        <v>1</v>
      </c>
      <c r="J17" s="182" t="b">
        <v>1</v>
      </c>
      <c r="K17" s="183" t="b">
        <v>0</v>
      </c>
      <c r="L17" s="184">
        <f t="shared" si="0"/>
        <v>4</v>
      </c>
      <c r="M17" s="184"/>
      <c r="N17" s="185">
        <f t="shared" si="1"/>
        <v>4</v>
      </c>
      <c r="O17" s="181" t="b">
        <v>1</v>
      </c>
      <c r="P17" s="182" t="b">
        <v>1</v>
      </c>
      <c r="Q17" s="182" t="b">
        <v>0</v>
      </c>
      <c r="R17" s="182" t="b">
        <v>1</v>
      </c>
      <c r="S17" s="182" t="b">
        <v>0</v>
      </c>
      <c r="T17" s="182" t="b">
        <v>0</v>
      </c>
      <c r="U17" s="182" t="b">
        <v>1</v>
      </c>
      <c r="V17" s="182" t="b">
        <v>1</v>
      </c>
      <c r="W17" s="182" t="b">
        <v>0</v>
      </c>
      <c r="X17" s="183" t="b">
        <v>1</v>
      </c>
      <c r="Y17" s="184">
        <f t="shared" si="2"/>
        <v>6</v>
      </c>
      <c r="Z17" s="184"/>
      <c r="AA17" s="185">
        <f t="shared" si="3"/>
        <v>6</v>
      </c>
      <c r="AB17" s="181" t="b">
        <v>1</v>
      </c>
      <c r="AC17" s="182" t="b">
        <v>0</v>
      </c>
      <c r="AD17" s="182" t="b">
        <v>0</v>
      </c>
      <c r="AE17" s="182" t="b">
        <v>0</v>
      </c>
      <c r="AF17" s="182" t="b">
        <v>0</v>
      </c>
      <c r="AG17" s="182" t="b">
        <v>1</v>
      </c>
      <c r="AH17" s="182" t="b">
        <v>1</v>
      </c>
      <c r="AI17" s="183" t="b">
        <v>1</v>
      </c>
      <c r="AJ17" s="184">
        <f t="shared" si="4"/>
        <v>4</v>
      </c>
      <c r="AK17" s="184"/>
      <c r="AL17" s="185">
        <f t="shared" si="5"/>
        <v>4</v>
      </c>
      <c r="AM17" s="181" t="b">
        <v>0</v>
      </c>
      <c r="AN17" s="182" t="b">
        <v>1</v>
      </c>
      <c r="AO17" s="182" t="b">
        <v>0</v>
      </c>
      <c r="AP17" s="182" t="b">
        <v>0</v>
      </c>
      <c r="AQ17" s="182" t="b">
        <v>0</v>
      </c>
      <c r="AR17" s="182" t="b">
        <v>0</v>
      </c>
      <c r="AS17" s="183" t="b">
        <v>0</v>
      </c>
      <c r="AT17" s="184">
        <f t="shared" si="6"/>
        <v>1</v>
      </c>
      <c r="AU17" s="184"/>
      <c r="AV17" s="185">
        <f t="shared" si="7"/>
        <v>1</v>
      </c>
      <c r="AW17" s="181" t="b">
        <v>0</v>
      </c>
      <c r="AX17" s="182" t="b">
        <v>0</v>
      </c>
      <c r="AY17" s="182" t="b">
        <v>0</v>
      </c>
      <c r="AZ17" s="182" t="b">
        <v>0</v>
      </c>
      <c r="BA17" s="182" t="b">
        <v>0</v>
      </c>
      <c r="BB17" s="182" t="b">
        <v>0</v>
      </c>
      <c r="BC17" s="182" t="b">
        <v>0</v>
      </c>
      <c r="BD17" s="182" t="b">
        <v>0</v>
      </c>
      <c r="BE17" s="183" t="b">
        <v>0</v>
      </c>
      <c r="BF17" s="184">
        <f t="shared" si="8"/>
        <v>0</v>
      </c>
      <c r="BG17" s="184"/>
      <c r="BH17" s="196">
        <f t="shared" si="9"/>
        <v>0</v>
      </c>
      <c r="BI17" s="182" t="b">
        <v>0</v>
      </c>
      <c r="BJ17" s="182" t="b">
        <v>0</v>
      </c>
      <c r="BK17" s="182" t="b">
        <v>0</v>
      </c>
      <c r="BL17" s="182" t="b">
        <v>0</v>
      </c>
      <c r="BM17" s="182" t="b">
        <v>0</v>
      </c>
      <c r="BN17" s="182" t="b">
        <v>0</v>
      </c>
      <c r="BO17" s="186" t="b">
        <v>0</v>
      </c>
      <c r="BP17" s="181">
        <f t="shared" si="10"/>
        <v>0</v>
      </c>
      <c r="BQ17" s="182"/>
      <c r="BR17" s="186">
        <f t="shared" si="11"/>
        <v>0</v>
      </c>
      <c r="BS17" s="181" t="b">
        <v>0</v>
      </c>
      <c r="BT17" s="182" t="b">
        <v>0</v>
      </c>
      <c r="BU17" s="182" t="b">
        <v>0</v>
      </c>
      <c r="BV17" s="182" t="b">
        <v>0</v>
      </c>
      <c r="BW17" s="182" t="b">
        <v>0</v>
      </c>
      <c r="BX17" s="182" t="b">
        <v>0</v>
      </c>
      <c r="BY17" s="182" t="b">
        <v>0</v>
      </c>
      <c r="BZ17" s="182" t="b">
        <v>0</v>
      </c>
      <c r="CA17" s="186" t="b">
        <v>0</v>
      </c>
      <c r="CB17" s="197">
        <f t="shared" si="12"/>
        <v>0</v>
      </c>
      <c r="CC17" s="184"/>
      <c r="CD17" s="185">
        <f t="shared" si="13"/>
        <v>0</v>
      </c>
      <c r="CE17" s="181" t="b">
        <v>0</v>
      </c>
      <c r="CF17" s="182" t="b">
        <v>0</v>
      </c>
      <c r="CG17" s="182" t="b">
        <v>0</v>
      </c>
      <c r="CH17" s="182" t="b">
        <v>0</v>
      </c>
      <c r="CI17" s="182" t="b">
        <v>0</v>
      </c>
      <c r="CJ17" s="186" t="b">
        <v>0</v>
      </c>
      <c r="CK17" s="197">
        <f t="shared" si="14"/>
        <v>0</v>
      </c>
      <c r="CL17" s="184"/>
      <c r="CM17" s="185">
        <f t="shared" si="15"/>
        <v>0</v>
      </c>
      <c r="CN17" s="181" t="b">
        <v>0</v>
      </c>
      <c r="CO17" s="182" t="b">
        <v>0</v>
      </c>
      <c r="CP17" s="182" t="b">
        <v>0</v>
      </c>
      <c r="CQ17" s="182" t="b">
        <v>0</v>
      </c>
      <c r="CR17" s="182" t="b">
        <v>0</v>
      </c>
      <c r="CS17" s="182" t="b">
        <v>0</v>
      </c>
      <c r="CT17" s="182" t="b">
        <v>0</v>
      </c>
      <c r="CU17" s="182" t="b">
        <v>0</v>
      </c>
      <c r="CV17" s="186" t="b">
        <v>0</v>
      </c>
      <c r="CW17" s="197">
        <f t="shared" si="16"/>
        <v>0</v>
      </c>
      <c r="CX17" s="184"/>
      <c r="CY17" s="185">
        <f t="shared" si="17"/>
        <v>0</v>
      </c>
      <c r="CZ17" s="181" t="b">
        <v>0</v>
      </c>
      <c r="DA17" s="182" t="b">
        <v>0</v>
      </c>
      <c r="DB17" s="182" t="b">
        <v>0</v>
      </c>
      <c r="DC17" s="182" t="b">
        <v>0</v>
      </c>
      <c r="DD17" s="182" t="b">
        <v>0</v>
      </c>
      <c r="DE17" s="182" t="b">
        <v>0</v>
      </c>
      <c r="DF17" s="182" t="b">
        <v>0</v>
      </c>
      <c r="DG17" s="182" t="b">
        <v>0</v>
      </c>
      <c r="DH17" s="186" t="b">
        <v>0</v>
      </c>
      <c r="DI17" s="197">
        <f t="shared" si="18"/>
        <v>0</v>
      </c>
      <c r="DJ17" s="184"/>
      <c r="DK17" s="185">
        <f t="shared" si="19"/>
        <v>0</v>
      </c>
      <c r="DL17" s="180" t="b">
        <v>0</v>
      </c>
      <c r="DM17" s="180" t="b">
        <v>0</v>
      </c>
    </row>
    <row r="18" spans="1:117" ht="21" customHeight="1" x14ac:dyDescent="0.15">
      <c r="A18" s="101" t="s">
        <v>114</v>
      </c>
      <c r="B18" s="195" t="b">
        <v>0</v>
      </c>
      <c r="C18" s="180" t="b">
        <v>1</v>
      </c>
      <c r="D18" s="181" t="b">
        <v>0</v>
      </c>
      <c r="E18" s="182" t="b">
        <v>0</v>
      </c>
      <c r="F18" s="182" t="b">
        <v>0</v>
      </c>
      <c r="G18" s="182" t="b">
        <v>0</v>
      </c>
      <c r="H18" s="182" t="b">
        <v>0</v>
      </c>
      <c r="I18" s="182" t="b">
        <v>0</v>
      </c>
      <c r="J18" s="182" t="b">
        <v>0</v>
      </c>
      <c r="K18" s="183" t="b">
        <v>1</v>
      </c>
      <c r="L18" s="184">
        <f t="shared" si="0"/>
        <v>1</v>
      </c>
      <c r="M18" s="184"/>
      <c r="N18" s="185">
        <f t="shared" si="1"/>
        <v>1</v>
      </c>
      <c r="O18" s="181" t="b">
        <v>0</v>
      </c>
      <c r="P18" s="182" t="b">
        <v>0</v>
      </c>
      <c r="Q18" s="182" t="b">
        <v>1</v>
      </c>
      <c r="R18" s="182" t="b">
        <v>1</v>
      </c>
      <c r="S18" s="182" t="b">
        <v>0</v>
      </c>
      <c r="T18" s="182" t="b">
        <v>1</v>
      </c>
      <c r="U18" s="182" t="b">
        <v>1</v>
      </c>
      <c r="V18" s="182" t="b">
        <v>1</v>
      </c>
      <c r="W18" s="182" t="b">
        <v>1</v>
      </c>
      <c r="X18" s="183" t="b">
        <v>0</v>
      </c>
      <c r="Y18" s="184">
        <f t="shared" si="2"/>
        <v>6</v>
      </c>
      <c r="Z18" s="184"/>
      <c r="AA18" s="185">
        <f t="shared" si="3"/>
        <v>6</v>
      </c>
      <c r="AB18" s="181" t="b">
        <v>0</v>
      </c>
      <c r="AC18" s="182" t="b">
        <v>1</v>
      </c>
      <c r="AD18" s="182" t="b">
        <v>0</v>
      </c>
      <c r="AE18" s="182" t="b">
        <v>0</v>
      </c>
      <c r="AF18" s="182" t="b">
        <v>1</v>
      </c>
      <c r="AG18" s="182" t="b">
        <v>0</v>
      </c>
      <c r="AH18" s="182" t="b">
        <v>1</v>
      </c>
      <c r="AI18" s="183" t="b">
        <v>0</v>
      </c>
      <c r="AJ18" s="184">
        <f t="shared" si="4"/>
        <v>3</v>
      </c>
      <c r="AK18" s="184"/>
      <c r="AL18" s="185">
        <f t="shared" si="5"/>
        <v>3</v>
      </c>
      <c r="AM18" s="181" t="b">
        <v>1</v>
      </c>
      <c r="AN18" s="182" t="b">
        <v>0</v>
      </c>
      <c r="AO18" s="182" t="b">
        <v>0</v>
      </c>
      <c r="AP18" s="182" t="b">
        <v>0</v>
      </c>
      <c r="AQ18" s="182" t="b">
        <v>0</v>
      </c>
      <c r="AR18" s="182" t="b">
        <v>0</v>
      </c>
      <c r="AS18" s="183" t="b">
        <v>0</v>
      </c>
      <c r="AT18" s="184">
        <f t="shared" si="6"/>
        <v>1</v>
      </c>
      <c r="AU18" s="184"/>
      <c r="AV18" s="185">
        <f t="shared" si="7"/>
        <v>1</v>
      </c>
      <c r="AW18" s="181" t="b">
        <v>0</v>
      </c>
      <c r="AX18" s="182" t="b">
        <v>0</v>
      </c>
      <c r="AY18" s="182" t="b">
        <v>0</v>
      </c>
      <c r="AZ18" s="182" t="b">
        <v>0</v>
      </c>
      <c r="BA18" s="182" t="b">
        <v>0</v>
      </c>
      <c r="BB18" s="182" t="b">
        <v>0</v>
      </c>
      <c r="BC18" s="182" t="b">
        <v>0</v>
      </c>
      <c r="BD18" s="182" t="b">
        <v>0</v>
      </c>
      <c r="BE18" s="183" t="b">
        <v>0</v>
      </c>
      <c r="BF18" s="184">
        <f t="shared" si="8"/>
        <v>0</v>
      </c>
      <c r="BG18" s="184"/>
      <c r="BH18" s="185">
        <f t="shared" si="9"/>
        <v>0</v>
      </c>
      <c r="BI18" s="181" t="b">
        <v>0</v>
      </c>
      <c r="BJ18" s="182" t="b">
        <v>0</v>
      </c>
      <c r="BK18" s="182" t="b">
        <v>0</v>
      </c>
      <c r="BL18" s="182" t="b">
        <v>0</v>
      </c>
      <c r="BM18" s="182" t="b">
        <v>0</v>
      </c>
      <c r="BN18" s="182" t="b">
        <v>0</v>
      </c>
      <c r="BO18" s="186" t="b">
        <v>0</v>
      </c>
      <c r="BP18" s="181">
        <f t="shared" si="10"/>
        <v>0</v>
      </c>
      <c r="BQ18" s="182"/>
      <c r="BR18" s="186">
        <f t="shared" si="11"/>
        <v>0</v>
      </c>
      <c r="BS18" s="181" t="b">
        <v>0</v>
      </c>
      <c r="BT18" s="182" t="b">
        <v>0</v>
      </c>
      <c r="BU18" s="182" t="b">
        <v>0</v>
      </c>
      <c r="BV18" s="182" t="b">
        <v>0</v>
      </c>
      <c r="BW18" s="182" t="b">
        <v>0</v>
      </c>
      <c r="BX18" s="182" t="b">
        <v>0</v>
      </c>
      <c r="BY18" s="182" t="b">
        <v>0</v>
      </c>
      <c r="BZ18" s="182" t="b">
        <v>0</v>
      </c>
      <c r="CA18" s="186" t="b">
        <v>0</v>
      </c>
      <c r="CB18" s="197">
        <f t="shared" si="12"/>
        <v>0</v>
      </c>
      <c r="CC18" s="184"/>
      <c r="CD18" s="185">
        <f t="shared" si="13"/>
        <v>0</v>
      </c>
      <c r="CE18" s="181" t="b">
        <v>0</v>
      </c>
      <c r="CF18" s="182" t="b">
        <v>0</v>
      </c>
      <c r="CG18" s="182" t="b">
        <v>0</v>
      </c>
      <c r="CH18" s="182" t="b">
        <v>0</v>
      </c>
      <c r="CI18" s="182" t="b">
        <v>0</v>
      </c>
      <c r="CJ18" s="186" t="b">
        <v>0</v>
      </c>
      <c r="CK18" s="197">
        <f t="shared" si="14"/>
        <v>0</v>
      </c>
      <c r="CL18" s="184"/>
      <c r="CM18" s="185">
        <f t="shared" si="15"/>
        <v>0</v>
      </c>
      <c r="CN18" s="181" t="b">
        <v>0</v>
      </c>
      <c r="CO18" s="182" t="b">
        <v>0</v>
      </c>
      <c r="CP18" s="182" t="b">
        <v>0</v>
      </c>
      <c r="CQ18" s="182" t="b">
        <v>0</v>
      </c>
      <c r="CR18" s="182" t="b">
        <v>0</v>
      </c>
      <c r="CS18" s="182" t="b">
        <v>0</v>
      </c>
      <c r="CT18" s="182" t="b">
        <v>0</v>
      </c>
      <c r="CU18" s="182" t="b">
        <v>0</v>
      </c>
      <c r="CV18" s="186" t="b">
        <v>0</v>
      </c>
      <c r="CW18" s="197">
        <f t="shared" si="16"/>
        <v>0</v>
      </c>
      <c r="CX18" s="184"/>
      <c r="CY18" s="185">
        <f t="shared" si="17"/>
        <v>0</v>
      </c>
      <c r="CZ18" s="181" t="b">
        <v>0</v>
      </c>
      <c r="DA18" s="182" t="b">
        <v>0</v>
      </c>
      <c r="DB18" s="182" t="b">
        <v>0</v>
      </c>
      <c r="DC18" s="182" t="b">
        <v>0</v>
      </c>
      <c r="DD18" s="182" t="b">
        <v>0</v>
      </c>
      <c r="DE18" s="182" t="b">
        <v>0</v>
      </c>
      <c r="DF18" s="182" t="b">
        <v>0</v>
      </c>
      <c r="DG18" s="182" t="b">
        <v>0</v>
      </c>
      <c r="DH18" s="186" t="b">
        <v>0</v>
      </c>
      <c r="DI18" s="197">
        <f t="shared" si="18"/>
        <v>0</v>
      </c>
      <c r="DJ18" s="184"/>
      <c r="DK18" s="185">
        <f t="shared" si="19"/>
        <v>0</v>
      </c>
      <c r="DL18" s="180" t="b">
        <v>0</v>
      </c>
      <c r="DM18" s="180" t="b">
        <v>0</v>
      </c>
    </row>
    <row r="19" spans="1:117" ht="21" customHeight="1" x14ac:dyDescent="0.15">
      <c r="A19" s="87" t="s">
        <v>105</v>
      </c>
      <c r="B19" s="195" t="b">
        <v>0</v>
      </c>
      <c r="C19" s="180" t="b">
        <v>1</v>
      </c>
      <c r="D19" s="181" t="b">
        <v>1</v>
      </c>
      <c r="E19" s="182" t="b">
        <v>0</v>
      </c>
      <c r="F19" s="182" t="b">
        <v>1</v>
      </c>
      <c r="G19" s="182" t="b">
        <v>1</v>
      </c>
      <c r="H19" s="182" t="b">
        <v>0</v>
      </c>
      <c r="I19" s="182" t="b">
        <v>1</v>
      </c>
      <c r="J19" s="182" t="b">
        <v>1</v>
      </c>
      <c r="K19" s="183" t="b">
        <v>0</v>
      </c>
      <c r="L19" s="184">
        <f t="shared" si="0"/>
        <v>5</v>
      </c>
      <c r="M19" s="184"/>
      <c r="N19" s="185">
        <f t="shared" si="1"/>
        <v>5</v>
      </c>
      <c r="O19" s="181" t="b">
        <v>1</v>
      </c>
      <c r="P19" s="182" t="b">
        <v>1</v>
      </c>
      <c r="Q19" s="182" t="b">
        <v>0</v>
      </c>
      <c r="R19" s="182" t="b">
        <v>1</v>
      </c>
      <c r="S19" s="182" t="b">
        <v>1</v>
      </c>
      <c r="T19" s="182" t="b">
        <v>0</v>
      </c>
      <c r="U19" s="182" t="b">
        <v>1</v>
      </c>
      <c r="V19" s="182" t="b">
        <v>1</v>
      </c>
      <c r="W19" s="182" t="b">
        <v>0</v>
      </c>
      <c r="X19" s="183" t="b">
        <v>1</v>
      </c>
      <c r="Y19" s="184">
        <f t="shared" si="2"/>
        <v>7</v>
      </c>
      <c r="Z19" s="184"/>
      <c r="AA19" s="185">
        <f t="shared" si="3"/>
        <v>7</v>
      </c>
      <c r="AB19" s="181" t="b">
        <v>1</v>
      </c>
      <c r="AC19" s="182" t="b">
        <v>0</v>
      </c>
      <c r="AD19" s="182" t="b">
        <v>1</v>
      </c>
      <c r="AE19" s="182" t="b">
        <v>1</v>
      </c>
      <c r="AF19" s="182" t="b">
        <v>0</v>
      </c>
      <c r="AG19" s="182" t="b">
        <v>1</v>
      </c>
      <c r="AH19" s="182" t="b">
        <v>1</v>
      </c>
      <c r="AI19" s="183" t="b">
        <v>1</v>
      </c>
      <c r="AJ19" s="184">
        <f t="shared" si="4"/>
        <v>6</v>
      </c>
      <c r="AK19" s="184"/>
      <c r="AL19" s="185">
        <f t="shared" si="5"/>
        <v>6</v>
      </c>
      <c r="AM19" s="181" t="b">
        <v>0</v>
      </c>
      <c r="AN19" s="182" t="b">
        <v>0</v>
      </c>
      <c r="AO19" s="182" t="b">
        <v>0</v>
      </c>
      <c r="AP19" s="182" t="b">
        <v>0</v>
      </c>
      <c r="AQ19" s="182" t="b">
        <v>0</v>
      </c>
      <c r="AR19" s="182" t="b">
        <v>0</v>
      </c>
      <c r="AS19" s="183" t="b">
        <v>0</v>
      </c>
      <c r="AT19" s="184">
        <f t="shared" si="6"/>
        <v>0</v>
      </c>
      <c r="AU19" s="184"/>
      <c r="AV19" s="185">
        <f t="shared" si="7"/>
        <v>0</v>
      </c>
      <c r="AW19" s="181" t="b">
        <v>0</v>
      </c>
      <c r="AX19" s="182" t="b">
        <v>0</v>
      </c>
      <c r="AY19" s="182" t="b">
        <v>0</v>
      </c>
      <c r="AZ19" s="182" t="b">
        <v>0</v>
      </c>
      <c r="BA19" s="182" t="b">
        <v>0</v>
      </c>
      <c r="BB19" s="182" t="b">
        <v>0</v>
      </c>
      <c r="BC19" s="182" t="b">
        <v>0</v>
      </c>
      <c r="BD19" s="182" t="b">
        <v>0</v>
      </c>
      <c r="BE19" s="183" t="b">
        <v>0</v>
      </c>
      <c r="BF19" s="184">
        <f t="shared" si="8"/>
        <v>0</v>
      </c>
      <c r="BG19" s="184"/>
      <c r="BH19" s="196">
        <f t="shared" si="9"/>
        <v>0</v>
      </c>
      <c r="BI19" s="182" t="b">
        <v>0</v>
      </c>
      <c r="BJ19" s="182" t="b">
        <v>0</v>
      </c>
      <c r="BK19" s="182" t="b">
        <v>0</v>
      </c>
      <c r="BL19" s="182" t="b">
        <v>0</v>
      </c>
      <c r="BM19" s="182" t="b">
        <v>0</v>
      </c>
      <c r="BN19" s="182" t="b">
        <v>0</v>
      </c>
      <c r="BO19" s="186" t="b">
        <v>0</v>
      </c>
      <c r="BP19" s="181">
        <f t="shared" si="10"/>
        <v>0</v>
      </c>
      <c r="BQ19" s="182"/>
      <c r="BR19" s="186">
        <f t="shared" si="11"/>
        <v>0</v>
      </c>
      <c r="BS19" s="181" t="b">
        <v>0</v>
      </c>
      <c r="BT19" s="182" t="b">
        <v>0</v>
      </c>
      <c r="BU19" s="182" t="b">
        <v>0</v>
      </c>
      <c r="BV19" s="182" t="b">
        <v>0</v>
      </c>
      <c r="BW19" s="182" t="b">
        <v>0</v>
      </c>
      <c r="BX19" s="182" t="b">
        <v>0</v>
      </c>
      <c r="BY19" s="182" t="b">
        <v>0</v>
      </c>
      <c r="BZ19" s="182" t="b">
        <v>0</v>
      </c>
      <c r="CA19" s="186" t="b">
        <v>0</v>
      </c>
      <c r="CB19" s="197">
        <f t="shared" si="12"/>
        <v>0</v>
      </c>
      <c r="CC19" s="184"/>
      <c r="CD19" s="185">
        <f t="shared" si="13"/>
        <v>0</v>
      </c>
      <c r="CE19" s="181" t="b">
        <v>0</v>
      </c>
      <c r="CF19" s="182" t="b">
        <v>0</v>
      </c>
      <c r="CG19" s="182" t="b">
        <v>0</v>
      </c>
      <c r="CH19" s="182" t="b">
        <v>0</v>
      </c>
      <c r="CI19" s="182" t="b">
        <v>0</v>
      </c>
      <c r="CJ19" s="186" t="b">
        <v>0</v>
      </c>
      <c r="CK19" s="197">
        <f t="shared" si="14"/>
        <v>0</v>
      </c>
      <c r="CL19" s="184"/>
      <c r="CM19" s="185">
        <f t="shared" si="15"/>
        <v>0</v>
      </c>
      <c r="CN19" s="181" t="b">
        <v>0</v>
      </c>
      <c r="CO19" s="182" t="b">
        <v>0</v>
      </c>
      <c r="CP19" s="182" t="b">
        <v>0</v>
      </c>
      <c r="CQ19" s="182" t="b">
        <v>0</v>
      </c>
      <c r="CR19" s="182" t="b">
        <v>0</v>
      </c>
      <c r="CS19" s="182" t="b">
        <v>0</v>
      </c>
      <c r="CT19" s="182" t="b">
        <v>0</v>
      </c>
      <c r="CU19" s="182" t="b">
        <v>0</v>
      </c>
      <c r="CV19" s="186" t="b">
        <v>0</v>
      </c>
      <c r="CW19" s="197">
        <f t="shared" si="16"/>
        <v>0</v>
      </c>
      <c r="CX19" s="184"/>
      <c r="CY19" s="185">
        <f t="shared" si="17"/>
        <v>0</v>
      </c>
      <c r="CZ19" s="181" t="b">
        <v>0</v>
      </c>
      <c r="DA19" s="182" t="b">
        <v>0</v>
      </c>
      <c r="DB19" s="182" t="b">
        <v>0</v>
      </c>
      <c r="DC19" s="182" t="b">
        <v>0</v>
      </c>
      <c r="DD19" s="182" t="b">
        <v>0</v>
      </c>
      <c r="DE19" s="182" t="b">
        <v>0</v>
      </c>
      <c r="DF19" s="182" t="b">
        <v>0</v>
      </c>
      <c r="DG19" s="182" t="b">
        <v>0</v>
      </c>
      <c r="DH19" s="186" t="b">
        <v>0</v>
      </c>
      <c r="DI19" s="197">
        <f t="shared" si="18"/>
        <v>0</v>
      </c>
      <c r="DJ19" s="184"/>
      <c r="DK19" s="185">
        <f t="shared" si="19"/>
        <v>0</v>
      </c>
      <c r="DL19" s="180" t="b">
        <v>0</v>
      </c>
      <c r="DM19" s="180" t="b">
        <v>0</v>
      </c>
    </row>
    <row r="20" spans="1:117" ht="21" customHeight="1" x14ac:dyDescent="0.15">
      <c r="A20" s="87" t="s">
        <v>104</v>
      </c>
      <c r="B20" s="195" t="b">
        <v>0</v>
      </c>
      <c r="C20" s="180" t="b">
        <v>1</v>
      </c>
      <c r="D20" s="181" t="b">
        <v>1</v>
      </c>
      <c r="E20" s="182" t="b">
        <v>0</v>
      </c>
      <c r="F20" s="182" t="b">
        <v>1</v>
      </c>
      <c r="G20" s="182" t="b">
        <v>1</v>
      </c>
      <c r="H20" s="182" t="b">
        <v>0</v>
      </c>
      <c r="I20" s="182" t="b">
        <v>1</v>
      </c>
      <c r="J20" s="182" t="b">
        <v>1</v>
      </c>
      <c r="K20" s="183" t="b">
        <v>0</v>
      </c>
      <c r="L20" s="184">
        <f t="shared" si="0"/>
        <v>5</v>
      </c>
      <c r="M20" s="184"/>
      <c r="N20" s="185">
        <f t="shared" si="1"/>
        <v>5</v>
      </c>
      <c r="O20" s="181" t="b">
        <v>1</v>
      </c>
      <c r="P20" s="182" t="b">
        <v>1</v>
      </c>
      <c r="Q20" s="182" t="b">
        <v>0</v>
      </c>
      <c r="R20" s="182" t="b">
        <v>1</v>
      </c>
      <c r="S20" s="182" t="b">
        <v>1</v>
      </c>
      <c r="T20" s="182" t="b">
        <v>0</v>
      </c>
      <c r="U20" s="182" t="b">
        <v>1</v>
      </c>
      <c r="V20" s="182" t="b">
        <v>1</v>
      </c>
      <c r="W20" s="182" t="b">
        <v>0</v>
      </c>
      <c r="X20" s="183" t="b">
        <v>1</v>
      </c>
      <c r="Y20" s="184">
        <f t="shared" si="2"/>
        <v>7</v>
      </c>
      <c r="Z20" s="184"/>
      <c r="AA20" s="185">
        <f t="shared" si="3"/>
        <v>7</v>
      </c>
      <c r="AB20" s="181" t="b">
        <v>1</v>
      </c>
      <c r="AC20" s="182" t="b">
        <v>0</v>
      </c>
      <c r="AD20" s="182" t="b">
        <v>1</v>
      </c>
      <c r="AE20" s="182" t="b">
        <v>1</v>
      </c>
      <c r="AF20" s="182" t="b">
        <v>0</v>
      </c>
      <c r="AG20" s="182" t="b">
        <v>1</v>
      </c>
      <c r="AH20" s="182" t="b">
        <v>1</v>
      </c>
      <c r="AI20" s="183" t="b">
        <v>1</v>
      </c>
      <c r="AJ20" s="184">
        <f t="shared" si="4"/>
        <v>6</v>
      </c>
      <c r="AK20" s="184"/>
      <c r="AL20" s="185">
        <f t="shared" si="5"/>
        <v>6</v>
      </c>
      <c r="AM20" s="181" t="b">
        <v>0</v>
      </c>
      <c r="AN20" s="182" t="b">
        <v>1</v>
      </c>
      <c r="AO20" s="182" t="b">
        <v>0</v>
      </c>
      <c r="AP20" s="182" t="b">
        <v>0</v>
      </c>
      <c r="AQ20" s="182" t="b">
        <v>0</v>
      </c>
      <c r="AR20" s="182" t="b">
        <v>0</v>
      </c>
      <c r="AS20" s="183" t="b">
        <v>0</v>
      </c>
      <c r="AT20" s="184">
        <f t="shared" si="6"/>
        <v>1</v>
      </c>
      <c r="AU20" s="184"/>
      <c r="AV20" s="185">
        <f t="shared" si="7"/>
        <v>1</v>
      </c>
      <c r="AW20" s="181" t="b">
        <v>0</v>
      </c>
      <c r="AX20" s="182" t="b">
        <v>0</v>
      </c>
      <c r="AY20" s="182" t="b">
        <v>0</v>
      </c>
      <c r="AZ20" s="182" t="b">
        <v>0</v>
      </c>
      <c r="BA20" s="182" t="b">
        <v>0</v>
      </c>
      <c r="BB20" s="182" t="b">
        <v>0</v>
      </c>
      <c r="BC20" s="182" t="b">
        <v>0</v>
      </c>
      <c r="BD20" s="182" t="b">
        <v>0</v>
      </c>
      <c r="BE20" s="183" t="b">
        <v>0</v>
      </c>
      <c r="BF20" s="184">
        <f t="shared" si="8"/>
        <v>0</v>
      </c>
      <c r="BG20" s="184"/>
      <c r="BH20" s="196">
        <f t="shared" si="9"/>
        <v>0</v>
      </c>
      <c r="BI20" s="182" t="b">
        <v>0</v>
      </c>
      <c r="BJ20" s="182" t="b">
        <v>0</v>
      </c>
      <c r="BK20" s="182" t="b">
        <v>0</v>
      </c>
      <c r="BL20" s="182" t="b">
        <v>0</v>
      </c>
      <c r="BM20" s="182" t="b">
        <v>0</v>
      </c>
      <c r="BN20" s="182" t="b">
        <v>0</v>
      </c>
      <c r="BO20" s="186" t="b">
        <v>0</v>
      </c>
      <c r="BP20" s="181">
        <f t="shared" si="10"/>
        <v>0</v>
      </c>
      <c r="BQ20" s="182"/>
      <c r="BR20" s="186">
        <f t="shared" si="11"/>
        <v>0</v>
      </c>
      <c r="BS20" s="181" t="b">
        <v>0</v>
      </c>
      <c r="BT20" s="182" t="b">
        <v>0</v>
      </c>
      <c r="BU20" s="182" t="b">
        <v>0</v>
      </c>
      <c r="BV20" s="182" t="b">
        <v>0</v>
      </c>
      <c r="BW20" s="182" t="b">
        <v>0</v>
      </c>
      <c r="BX20" s="182" t="b">
        <v>0</v>
      </c>
      <c r="BY20" s="182" t="b">
        <v>0</v>
      </c>
      <c r="BZ20" s="182" t="b">
        <v>0</v>
      </c>
      <c r="CA20" s="186" t="b">
        <v>0</v>
      </c>
      <c r="CB20" s="197">
        <f t="shared" si="12"/>
        <v>0</v>
      </c>
      <c r="CC20" s="184"/>
      <c r="CD20" s="185">
        <f t="shared" si="13"/>
        <v>0</v>
      </c>
      <c r="CE20" s="181" t="b">
        <v>0</v>
      </c>
      <c r="CF20" s="182" t="b">
        <v>0</v>
      </c>
      <c r="CG20" s="182" t="b">
        <v>0</v>
      </c>
      <c r="CH20" s="182" t="b">
        <v>0</v>
      </c>
      <c r="CI20" s="182" t="b">
        <v>0</v>
      </c>
      <c r="CJ20" s="186" t="b">
        <v>0</v>
      </c>
      <c r="CK20" s="197">
        <f t="shared" si="14"/>
        <v>0</v>
      </c>
      <c r="CL20" s="184"/>
      <c r="CM20" s="185">
        <f t="shared" si="15"/>
        <v>0</v>
      </c>
      <c r="CN20" s="181" t="b">
        <v>0</v>
      </c>
      <c r="CO20" s="182" t="b">
        <v>0</v>
      </c>
      <c r="CP20" s="182" t="b">
        <v>0</v>
      </c>
      <c r="CQ20" s="182" t="b">
        <v>0</v>
      </c>
      <c r="CR20" s="182" t="b">
        <v>0</v>
      </c>
      <c r="CS20" s="182" t="b">
        <v>0</v>
      </c>
      <c r="CT20" s="182" t="b">
        <v>0</v>
      </c>
      <c r="CU20" s="182" t="b">
        <v>0</v>
      </c>
      <c r="CV20" s="186" t="b">
        <v>0</v>
      </c>
      <c r="CW20" s="197">
        <f t="shared" si="16"/>
        <v>0</v>
      </c>
      <c r="CX20" s="184"/>
      <c r="CY20" s="185">
        <f t="shared" si="17"/>
        <v>0</v>
      </c>
      <c r="CZ20" s="181" t="b">
        <v>0</v>
      </c>
      <c r="DA20" s="182" t="b">
        <v>0</v>
      </c>
      <c r="DB20" s="182" t="b">
        <v>0</v>
      </c>
      <c r="DC20" s="182" t="b">
        <v>0</v>
      </c>
      <c r="DD20" s="182" t="b">
        <v>0</v>
      </c>
      <c r="DE20" s="182" t="b">
        <v>0</v>
      </c>
      <c r="DF20" s="182" t="b">
        <v>0</v>
      </c>
      <c r="DG20" s="182" t="b">
        <v>0</v>
      </c>
      <c r="DH20" s="186" t="b">
        <v>0</v>
      </c>
      <c r="DI20" s="197">
        <f t="shared" si="18"/>
        <v>0</v>
      </c>
      <c r="DJ20" s="184"/>
      <c r="DK20" s="185">
        <f t="shared" si="19"/>
        <v>0</v>
      </c>
      <c r="DL20" s="180" t="b">
        <v>0</v>
      </c>
      <c r="DM20" s="180" t="b">
        <v>0</v>
      </c>
    </row>
    <row r="21" spans="1:117" ht="21" customHeight="1" x14ac:dyDescent="0.15">
      <c r="A21" s="101" t="s">
        <v>110</v>
      </c>
      <c r="B21" s="195" t="b">
        <v>1</v>
      </c>
      <c r="C21" s="180" t="b">
        <v>1</v>
      </c>
      <c r="D21" s="181" t="b">
        <v>0</v>
      </c>
      <c r="E21" s="182" t="b">
        <v>1</v>
      </c>
      <c r="F21" s="182" t="b">
        <v>1</v>
      </c>
      <c r="G21" s="182" t="b">
        <v>0</v>
      </c>
      <c r="H21" s="182" t="b">
        <v>1</v>
      </c>
      <c r="I21" s="182" t="b">
        <v>1</v>
      </c>
      <c r="J21" s="182" t="b">
        <v>0</v>
      </c>
      <c r="K21" s="183" t="b">
        <v>1</v>
      </c>
      <c r="L21" s="184">
        <f t="shared" si="0"/>
        <v>5</v>
      </c>
      <c r="M21" s="184"/>
      <c r="N21" s="185">
        <f t="shared" si="1"/>
        <v>5</v>
      </c>
      <c r="O21" s="181" t="b">
        <v>0</v>
      </c>
      <c r="P21" s="182" t="b">
        <v>0</v>
      </c>
      <c r="Q21" s="182" t="b">
        <v>1</v>
      </c>
      <c r="R21" s="182" t="b">
        <v>0</v>
      </c>
      <c r="S21" s="182" t="b">
        <v>0</v>
      </c>
      <c r="T21" s="182" t="b">
        <v>1</v>
      </c>
      <c r="U21" s="182" t="b">
        <v>1</v>
      </c>
      <c r="V21" s="182" t="b">
        <v>0</v>
      </c>
      <c r="W21" s="182" t="b">
        <v>1</v>
      </c>
      <c r="X21" s="183" t="b">
        <v>1</v>
      </c>
      <c r="Y21" s="184">
        <f t="shared" si="2"/>
        <v>5</v>
      </c>
      <c r="Z21" s="184"/>
      <c r="AA21" s="185">
        <f t="shared" si="3"/>
        <v>5</v>
      </c>
      <c r="AB21" s="181" t="b">
        <v>0</v>
      </c>
      <c r="AC21" s="182" t="b">
        <v>0</v>
      </c>
      <c r="AD21" s="182" t="b">
        <v>1</v>
      </c>
      <c r="AE21" s="182" t="b">
        <v>0</v>
      </c>
      <c r="AF21" s="182" t="b">
        <v>1</v>
      </c>
      <c r="AG21" s="182" t="b">
        <v>1</v>
      </c>
      <c r="AH21" s="182" t="b">
        <v>1</v>
      </c>
      <c r="AI21" s="183" t="b">
        <v>0</v>
      </c>
      <c r="AJ21" s="184">
        <f t="shared" si="4"/>
        <v>4</v>
      </c>
      <c r="AK21" s="184"/>
      <c r="AL21" s="185">
        <f t="shared" si="5"/>
        <v>4</v>
      </c>
      <c r="AM21" s="181" t="b">
        <v>0</v>
      </c>
      <c r="AN21" s="182" t="b">
        <v>0</v>
      </c>
      <c r="AO21" s="182" t="b">
        <v>0</v>
      </c>
      <c r="AP21" s="182" t="b">
        <v>0</v>
      </c>
      <c r="AQ21" s="182" t="b">
        <v>0</v>
      </c>
      <c r="AR21" s="182" t="b">
        <v>0</v>
      </c>
      <c r="AS21" s="183" t="b">
        <v>0</v>
      </c>
      <c r="AT21" s="184">
        <f t="shared" si="6"/>
        <v>0</v>
      </c>
      <c r="AU21" s="184"/>
      <c r="AV21" s="185">
        <f t="shared" si="7"/>
        <v>0</v>
      </c>
      <c r="AW21" s="181" t="b">
        <v>0</v>
      </c>
      <c r="AX21" s="182" t="b">
        <v>0</v>
      </c>
      <c r="AY21" s="182" t="b">
        <v>0</v>
      </c>
      <c r="AZ21" s="182" t="b">
        <v>0</v>
      </c>
      <c r="BA21" s="182" t="b">
        <v>0</v>
      </c>
      <c r="BB21" s="182" t="b">
        <v>0</v>
      </c>
      <c r="BC21" s="182" t="b">
        <v>0</v>
      </c>
      <c r="BD21" s="182" t="b">
        <v>0</v>
      </c>
      <c r="BE21" s="183" t="b">
        <v>0</v>
      </c>
      <c r="BF21" s="184">
        <f t="shared" si="8"/>
        <v>0</v>
      </c>
      <c r="BG21" s="184"/>
      <c r="BH21" s="185">
        <f t="shared" si="9"/>
        <v>0</v>
      </c>
      <c r="BI21" s="181" t="b">
        <v>0</v>
      </c>
      <c r="BJ21" s="182" t="b">
        <v>0</v>
      </c>
      <c r="BK21" s="182" t="b">
        <v>0</v>
      </c>
      <c r="BL21" s="182" t="b">
        <v>0</v>
      </c>
      <c r="BM21" s="182" t="b">
        <v>0</v>
      </c>
      <c r="BN21" s="182" t="b">
        <v>0</v>
      </c>
      <c r="BO21" s="186" t="b">
        <v>0</v>
      </c>
      <c r="BP21" s="181">
        <f t="shared" si="10"/>
        <v>0</v>
      </c>
      <c r="BQ21" s="182"/>
      <c r="BR21" s="186">
        <f t="shared" si="11"/>
        <v>0</v>
      </c>
      <c r="BS21" s="181" t="b">
        <v>0</v>
      </c>
      <c r="BT21" s="182" t="b">
        <v>0</v>
      </c>
      <c r="BU21" s="182" t="b">
        <v>0</v>
      </c>
      <c r="BV21" s="182" t="b">
        <v>0</v>
      </c>
      <c r="BW21" s="182" t="b">
        <v>0</v>
      </c>
      <c r="BX21" s="182" t="b">
        <v>0</v>
      </c>
      <c r="BY21" s="182" t="b">
        <v>0</v>
      </c>
      <c r="BZ21" s="182" t="b">
        <v>0</v>
      </c>
      <c r="CA21" s="186" t="b">
        <v>0</v>
      </c>
      <c r="CB21" s="197">
        <f t="shared" si="12"/>
        <v>0</v>
      </c>
      <c r="CC21" s="184"/>
      <c r="CD21" s="185">
        <f t="shared" si="13"/>
        <v>0</v>
      </c>
      <c r="CE21" s="181" t="b">
        <v>0</v>
      </c>
      <c r="CF21" s="182" t="b">
        <v>0</v>
      </c>
      <c r="CG21" s="182" t="b">
        <v>0</v>
      </c>
      <c r="CH21" s="182" t="b">
        <v>0</v>
      </c>
      <c r="CI21" s="182" t="b">
        <v>0</v>
      </c>
      <c r="CJ21" s="186" t="b">
        <v>0</v>
      </c>
      <c r="CK21" s="197">
        <f t="shared" si="14"/>
        <v>0</v>
      </c>
      <c r="CL21" s="184"/>
      <c r="CM21" s="185">
        <f t="shared" si="15"/>
        <v>0</v>
      </c>
      <c r="CN21" s="181" t="b">
        <v>0</v>
      </c>
      <c r="CO21" s="182" t="b">
        <v>0</v>
      </c>
      <c r="CP21" s="182" t="b">
        <v>0</v>
      </c>
      <c r="CQ21" s="182" t="b">
        <v>0</v>
      </c>
      <c r="CR21" s="182" t="b">
        <v>0</v>
      </c>
      <c r="CS21" s="182" t="b">
        <v>0</v>
      </c>
      <c r="CT21" s="182" t="b">
        <v>0</v>
      </c>
      <c r="CU21" s="182" t="b">
        <v>0</v>
      </c>
      <c r="CV21" s="186" t="b">
        <v>0</v>
      </c>
      <c r="CW21" s="197">
        <f t="shared" si="16"/>
        <v>0</v>
      </c>
      <c r="CX21" s="184"/>
      <c r="CY21" s="185">
        <f t="shared" si="17"/>
        <v>0</v>
      </c>
      <c r="CZ21" s="181" t="b">
        <v>0</v>
      </c>
      <c r="DA21" s="182" t="b">
        <v>0</v>
      </c>
      <c r="DB21" s="182" t="b">
        <v>0</v>
      </c>
      <c r="DC21" s="182" t="b">
        <v>0</v>
      </c>
      <c r="DD21" s="182" t="b">
        <v>0</v>
      </c>
      <c r="DE21" s="182" t="b">
        <v>0</v>
      </c>
      <c r="DF21" s="182" t="b">
        <v>0</v>
      </c>
      <c r="DG21" s="182" t="b">
        <v>0</v>
      </c>
      <c r="DH21" s="186" t="b">
        <v>0</v>
      </c>
      <c r="DI21" s="197">
        <f t="shared" si="18"/>
        <v>0</v>
      </c>
      <c r="DJ21" s="184"/>
      <c r="DK21" s="185">
        <f t="shared" si="19"/>
        <v>0</v>
      </c>
      <c r="DL21" s="180" t="b">
        <v>0</v>
      </c>
      <c r="DM21" s="180" t="b">
        <v>0</v>
      </c>
    </row>
    <row r="22" spans="1:117" ht="21" customHeight="1" x14ac:dyDescent="0.15">
      <c r="A22" s="101" t="s">
        <v>119</v>
      </c>
      <c r="B22" s="195" t="b">
        <v>0</v>
      </c>
      <c r="C22" s="180" t="b">
        <v>1</v>
      </c>
      <c r="D22" s="181" t="b">
        <v>0</v>
      </c>
      <c r="E22" s="182" t="b">
        <v>1</v>
      </c>
      <c r="F22" s="182" t="b">
        <v>1</v>
      </c>
      <c r="G22" s="182" t="b">
        <v>0</v>
      </c>
      <c r="H22" s="182" t="b">
        <v>0</v>
      </c>
      <c r="I22" s="182" t="b">
        <v>1</v>
      </c>
      <c r="J22" s="182" t="b">
        <v>0</v>
      </c>
      <c r="K22" s="183" t="b">
        <v>0</v>
      </c>
      <c r="L22" s="184">
        <f t="shared" si="0"/>
        <v>3</v>
      </c>
      <c r="M22" s="184"/>
      <c r="N22" s="185">
        <f t="shared" si="1"/>
        <v>3</v>
      </c>
      <c r="O22" s="181" t="b">
        <v>1</v>
      </c>
      <c r="P22" s="182" t="b">
        <v>0</v>
      </c>
      <c r="Q22" s="182" t="b">
        <v>0</v>
      </c>
      <c r="R22" s="182" t="b">
        <v>1</v>
      </c>
      <c r="S22" s="182" t="b">
        <v>0</v>
      </c>
      <c r="T22" s="182" t="b">
        <v>0</v>
      </c>
      <c r="U22" s="182" t="b">
        <v>0</v>
      </c>
      <c r="V22" s="182" t="b">
        <v>0</v>
      </c>
      <c r="W22" s="182" t="b">
        <v>0</v>
      </c>
      <c r="X22" s="183" t="b">
        <v>1</v>
      </c>
      <c r="Y22" s="184">
        <f t="shared" si="2"/>
        <v>3</v>
      </c>
      <c r="Z22" s="184"/>
      <c r="AA22" s="185">
        <f t="shared" si="3"/>
        <v>3</v>
      </c>
      <c r="AB22" s="181" t="b">
        <v>0</v>
      </c>
      <c r="AC22" s="182" t="b">
        <v>0</v>
      </c>
      <c r="AD22" s="182" t="b">
        <v>1</v>
      </c>
      <c r="AE22" s="182" t="b">
        <v>0</v>
      </c>
      <c r="AF22" s="182" t="b">
        <v>0</v>
      </c>
      <c r="AG22" s="182" t="b">
        <v>1</v>
      </c>
      <c r="AH22" s="182" t="b">
        <v>0</v>
      </c>
      <c r="AI22" s="183" t="b">
        <v>0</v>
      </c>
      <c r="AJ22" s="184">
        <f t="shared" si="4"/>
        <v>2</v>
      </c>
      <c r="AK22" s="184"/>
      <c r="AL22" s="185">
        <f t="shared" si="5"/>
        <v>2</v>
      </c>
      <c r="AM22" s="181" t="b">
        <v>0</v>
      </c>
      <c r="AN22" s="182" t="b">
        <v>0</v>
      </c>
      <c r="AO22" s="182" t="b">
        <v>0</v>
      </c>
      <c r="AP22" s="182" t="b">
        <v>0</v>
      </c>
      <c r="AQ22" s="182" t="b">
        <v>0</v>
      </c>
      <c r="AR22" s="182" t="b">
        <v>0</v>
      </c>
      <c r="AS22" s="183" t="b">
        <v>0</v>
      </c>
      <c r="AT22" s="184">
        <f t="shared" si="6"/>
        <v>0</v>
      </c>
      <c r="AU22" s="184"/>
      <c r="AV22" s="185">
        <f t="shared" si="7"/>
        <v>0</v>
      </c>
      <c r="AW22" s="181" t="b">
        <v>0</v>
      </c>
      <c r="AX22" s="182" t="b">
        <v>0</v>
      </c>
      <c r="AY22" s="182" t="b">
        <v>0</v>
      </c>
      <c r="AZ22" s="182" t="b">
        <v>0</v>
      </c>
      <c r="BA22" s="182" t="b">
        <v>0</v>
      </c>
      <c r="BB22" s="182" t="b">
        <v>0</v>
      </c>
      <c r="BC22" s="182" t="b">
        <v>0</v>
      </c>
      <c r="BD22" s="182" t="b">
        <v>0</v>
      </c>
      <c r="BE22" s="183" t="b">
        <v>0</v>
      </c>
      <c r="BF22" s="184">
        <f t="shared" si="8"/>
        <v>0</v>
      </c>
      <c r="BG22" s="184"/>
      <c r="BH22" s="196">
        <f t="shared" si="9"/>
        <v>0</v>
      </c>
      <c r="BI22" s="182" t="b">
        <v>0</v>
      </c>
      <c r="BJ22" s="182" t="b">
        <v>0</v>
      </c>
      <c r="BK22" s="182" t="b">
        <v>0</v>
      </c>
      <c r="BL22" s="182" t="b">
        <v>0</v>
      </c>
      <c r="BM22" s="182" t="b">
        <v>0</v>
      </c>
      <c r="BN22" s="182" t="b">
        <v>0</v>
      </c>
      <c r="BO22" s="186" t="b">
        <v>0</v>
      </c>
      <c r="BP22" s="181">
        <f t="shared" si="10"/>
        <v>0</v>
      </c>
      <c r="BQ22" s="182"/>
      <c r="BR22" s="186">
        <f t="shared" si="11"/>
        <v>0</v>
      </c>
      <c r="BS22" s="181" t="b">
        <v>0</v>
      </c>
      <c r="BT22" s="182" t="b">
        <v>0</v>
      </c>
      <c r="BU22" s="182" t="b">
        <v>0</v>
      </c>
      <c r="BV22" s="182" t="b">
        <v>0</v>
      </c>
      <c r="BW22" s="182" t="b">
        <v>0</v>
      </c>
      <c r="BX22" s="182" t="b">
        <v>0</v>
      </c>
      <c r="BY22" s="182" t="b">
        <v>0</v>
      </c>
      <c r="BZ22" s="182" t="b">
        <v>0</v>
      </c>
      <c r="CA22" s="186" t="b">
        <v>0</v>
      </c>
      <c r="CB22" s="197">
        <f t="shared" si="12"/>
        <v>0</v>
      </c>
      <c r="CC22" s="184"/>
      <c r="CD22" s="185">
        <f t="shared" si="13"/>
        <v>0</v>
      </c>
      <c r="CE22" s="181" t="b">
        <v>0</v>
      </c>
      <c r="CF22" s="182" t="b">
        <v>0</v>
      </c>
      <c r="CG22" s="182" t="b">
        <v>0</v>
      </c>
      <c r="CH22" s="182" t="b">
        <v>0</v>
      </c>
      <c r="CI22" s="182" t="b">
        <v>0</v>
      </c>
      <c r="CJ22" s="186" t="b">
        <v>0</v>
      </c>
      <c r="CK22" s="197">
        <f t="shared" si="14"/>
        <v>0</v>
      </c>
      <c r="CL22" s="184"/>
      <c r="CM22" s="185">
        <f t="shared" si="15"/>
        <v>0</v>
      </c>
      <c r="CN22" s="181" t="b">
        <v>0</v>
      </c>
      <c r="CO22" s="182" t="b">
        <v>0</v>
      </c>
      <c r="CP22" s="182" t="b">
        <v>0</v>
      </c>
      <c r="CQ22" s="182" t="b">
        <v>0</v>
      </c>
      <c r="CR22" s="182" t="b">
        <v>0</v>
      </c>
      <c r="CS22" s="182" t="b">
        <v>0</v>
      </c>
      <c r="CT22" s="182" t="b">
        <v>0</v>
      </c>
      <c r="CU22" s="182" t="b">
        <v>0</v>
      </c>
      <c r="CV22" s="186" t="b">
        <v>0</v>
      </c>
      <c r="CW22" s="197">
        <f t="shared" si="16"/>
        <v>0</v>
      </c>
      <c r="CX22" s="184"/>
      <c r="CY22" s="185">
        <f t="shared" si="17"/>
        <v>0</v>
      </c>
      <c r="CZ22" s="181" t="b">
        <v>0</v>
      </c>
      <c r="DA22" s="182" t="b">
        <v>0</v>
      </c>
      <c r="DB22" s="182" t="b">
        <v>0</v>
      </c>
      <c r="DC22" s="182" t="b">
        <v>0</v>
      </c>
      <c r="DD22" s="182" t="b">
        <v>0</v>
      </c>
      <c r="DE22" s="182" t="b">
        <v>0</v>
      </c>
      <c r="DF22" s="182" t="b">
        <v>0</v>
      </c>
      <c r="DG22" s="182" t="b">
        <v>0</v>
      </c>
      <c r="DH22" s="186" t="b">
        <v>0</v>
      </c>
      <c r="DI22" s="197">
        <f t="shared" si="18"/>
        <v>0</v>
      </c>
      <c r="DJ22" s="184"/>
      <c r="DK22" s="185">
        <f t="shared" si="19"/>
        <v>0</v>
      </c>
      <c r="DL22" s="180" t="b">
        <v>0</v>
      </c>
      <c r="DM22" s="180" t="b">
        <v>0</v>
      </c>
    </row>
    <row r="23" spans="1:117" ht="21" customHeight="1" x14ac:dyDescent="0.15">
      <c r="A23" s="113"/>
      <c r="B23" s="195" t="b">
        <v>0</v>
      </c>
      <c r="C23" s="180" t="b">
        <v>0</v>
      </c>
      <c r="D23" s="181" t="b">
        <v>0</v>
      </c>
      <c r="E23" s="182" t="b">
        <v>0</v>
      </c>
      <c r="F23" s="182" t="b">
        <v>0</v>
      </c>
      <c r="G23" s="182" t="b">
        <v>0</v>
      </c>
      <c r="H23" s="182" t="b">
        <v>0</v>
      </c>
      <c r="I23" s="182" t="b">
        <v>0</v>
      </c>
      <c r="J23" s="182" t="b">
        <v>0</v>
      </c>
      <c r="K23" s="183" t="b">
        <v>0</v>
      </c>
      <c r="L23" s="184">
        <f t="shared" si="0"/>
        <v>0</v>
      </c>
      <c r="M23" s="184"/>
      <c r="N23" s="185">
        <f t="shared" si="1"/>
        <v>0</v>
      </c>
      <c r="O23" s="181" t="b">
        <v>0</v>
      </c>
      <c r="P23" s="182" t="b">
        <v>0</v>
      </c>
      <c r="Q23" s="182" t="b">
        <v>0</v>
      </c>
      <c r="R23" s="182" t="b">
        <v>0</v>
      </c>
      <c r="S23" s="182" t="b">
        <v>0</v>
      </c>
      <c r="T23" s="182" t="b">
        <v>0</v>
      </c>
      <c r="U23" s="182" t="b">
        <v>0</v>
      </c>
      <c r="V23" s="182" t="b">
        <v>0</v>
      </c>
      <c r="W23" s="182" t="b">
        <v>0</v>
      </c>
      <c r="X23" s="183" t="b">
        <v>1</v>
      </c>
      <c r="Y23" s="184">
        <f t="shared" si="2"/>
        <v>1</v>
      </c>
      <c r="Z23" s="184"/>
      <c r="AA23" s="185">
        <f t="shared" si="3"/>
        <v>1</v>
      </c>
      <c r="AB23" s="181" t="b">
        <v>0</v>
      </c>
      <c r="AC23" s="182" t="b">
        <v>0</v>
      </c>
      <c r="AD23" s="182" t="b">
        <v>0</v>
      </c>
      <c r="AE23" s="182" t="b">
        <v>0</v>
      </c>
      <c r="AF23" s="182" t="b">
        <v>0</v>
      </c>
      <c r="AG23" s="182" t="b">
        <v>0</v>
      </c>
      <c r="AH23" s="182" t="b">
        <v>0</v>
      </c>
      <c r="AI23" s="183" t="b">
        <v>0</v>
      </c>
      <c r="AJ23" s="184">
        <f t="shared" si="4"/>
        <v>0</v>
      </c>
      <c r="AK23" s="184"/>
      <c r="AL23" s="185">
        <f t="shared" si="5"/>
        <v>0</v>
      </c>
      <c r="AM23" s="181" t="b">
        <v>0</v>
      </c>
      <c r="AN23" s="182" t="b">
        <v>0</v>
      </c>
      <c r="AO23" s="182" t="b">
        <v>0</v>
      </c>
      <c r="AP23" s="182" t="b">
        <v>0</v>
      </c>
      <c r="AQ23" s="182" t="b">
        <v>0</v>
      </c>
      <c r="AR23" s="182" t="b">
        <v>0</v>
      </c>
      <c r="AS23" s="183" t="b">
        <v>0</v>
      </c>
      <c r="AT23" s="184">
        <f t="shared" si="6"/>
        <v>0</v>
      </c>
      <c r="AU23" s="184"/>
      <c r="AV23" s="185">
        <f t="shared" si="7"/>
        <v>0</v>
      </c>
      <c r="AW23" s="181" t="b">
        <v>0</v>
      </c>
      <c r="AX23" s="182" t="b">
        <v>0</v>
      </c>
      <c r="AY23" s="182" t="b">
        <v>0</v>
      </c>
      <c r="AZ23" s="182" t="b">
        <v>0</v>
      </c>
      <c r="BA23" s="182" t="b">
        <v>0</v>
      </c>
      <c r="BB23" s="182" t="b">
        <v>0</v>
      </c>
      <c r="BC23" s="182" t="b">
        <v>0</v>
      </c>
      <c r="BD23" s="182" t="b">
        <v>0</v>
      </c>
      <c r="BE23" s="183" t="b">
        <v>0</v>
      </c>
      <c r="BF23" s="184">
        <f t="shared" si="8"/>
        <v>0</v>
      </c>
      <c r="BG23" s="184"/>
      <c r="BH23" s="185">
        <f t="shared" si="9"/>
        <v>0</v>
      </c>
      <c r="BI23" s="181" t="b">
        <v>0</v>
      </c>
      <c r="BJ23" s="182" t="b">
        <v>0</v>
      </c>
      <c r="BK23" s="182" t="b">
        <v>0</v>
      </c>
      <c r="BL23" s="182" t="b">
        <v>0</v>
      </c>
      <c r="BM23" s="182" t="b">
        <v>0</v>
      </c>
      <c r="BN23" s="182" t="b">
        <v>0</v>
      </c>
      <c r="BO23" s="186" t="b">
        <v>0</v>
      </c>
      <c r="BP23" s="181">
        <f t="shared" si="10"/>
        <v>0</v>
      </c>
      <c r="BQ23" s="182"/>
      <c r="BR23" s="186">
        <f t="shared" si="11"/>
        <v>0</v>
      </c>
      <c r="BS23" s="181" t="b">
        <v>0</v>
      </c>
      <c r="BT23" s="182" t="b">
        <v>0</v>
      </c>
      <c r="BU23" s="182" t="b">
        <v>0</v>
      </c>
      <c r="BV23" s="182" t="b">
        <v>0</v>
      </c>
      <c r="BW23" s="182" t="b">
        <v>0</v>
      </c>
      <c r="BX23" s="182" t="b">
        <v>0</v>
      </c>
      <c r="BY23" s="182" t="b">
        <v>0</v>
      </c>
      <c r="BZ23" s="182" t="b">
        <v>0</v>
      </c>
      <c r="CA23" s="186" t="b">
        <v>0</v>
      </c>
      <c r="CB23" s="197">
        <f t="shared" si="12"/>
        <v>0</v>
      </c>
      <c r="CC23" s="184"/>
      <c r="CD23" s="185">
        <f t="shared" si="13"/>
        <v>0</v>
      </c>
      <c r="CE23" s="181" t="b">
        <v>0</v>
      </c>
      <c r="CF23" s="182" t="b">
        <v>0</v>
      </c>
      <c r="CG23" s="182" t="b">
        <v>0</v>
      </c>
      <c r="CH23" s="182" t="b">
        <v>0</v>
      </c>
      <c r="CI23" s="182" t="b">
        <v>0</v>
      </c>
      <c r="CJ23" s="186" t="b">
        <v>0</v>
      </c>
      <c r="CK23" s="197">
        <f t="shared" si="14"/>
        <v>0</v>
      </c>
      <c r="CL23" s="184"/>
      <c r="CM23" s="185">
        <f t="shared" si="15"/>
        <v>0</v>
      </c>
      <c r="CN23" s="181" t="b">
        <v>0</v>
      </c>
      <c r="CO23" s="182" t="b">
        <v>0</v>
      </c>
      <c r="CP23" s="182" t="b">
        <v>0</v>
      </c>
      <c r="CQ23" s="182" t="b">
        <v>0</v>
      </c>
      <c r="CR23" s="182" t="b">
        <v>0</v>
      </c>
      <c r="CS23" s="182" t="b">
        <v>0</v>
      </c>
      <c r="CT23" s="182" t="b">
        <v>0</v>
      </c>
      <c r="CU23" s="182" t="b">
        <v>0</v>
      </c>
      <c r="CV23" s="186" t="b">
        <v>0</v>
      </c>
      <c r="CW23" s="197">
        <f t="shared" si="16"/>
        <v>0</v>
      </c>
      <c r="CX23" s="184"/>
      <c r="CY23" s="185">
        <f t="shared" si="17"/>
        <v>0</v>
      </c>
      <c r="CZ23" s="181" t="b">
        <v>0</v>
      </c>
      <c r="DA23" s="182" t="b">
        <v>0</v>
      </c>
      <c r="DB23" s="182" t="b">
        <v>0</v>
      </c>
      <c r="DC23" s="182" t="b">
        <v>0</v>
      </c>
      <c r="DD23" s="182" t="b">
        <v>0</v>
      </c>
      <c r="DE23" s="182" t="b">
        <v>0</v>
      </c>
      <c r="DF23" s="182" t="b">
        <v>0</v>
      </c>
      <c r="DG23" s="182" t="b">
        <v>0</v>
      </c>
      <c r="DH23" s="186" t="b">
        <v>0</v>
      </c>
      <c r="DI23" s="197">
        <f t="shared" si="18"/>
        <v>0</v>
      </c>
      <c r="DJ23" s="184"/>
      <c r="DK23" s="185">
        <f t="shared" si="19"/>
        <v>0</v>
      </c>
      <c r="DL23" s="180" t="b">
        <v>0</v>
      </c>
      <c r="DM23" s="180" t="b">
        <v>0</v>
      </c>
    </row>
    <row r="24" spans="1:117" ht="21" customHeight="1" x14ac:dyDescent="0.15">
      <c r="A24" s="200"/>
      <c r="B24" s="195" t="b">
        <v>0</v>
      </c>
      <c r="C24" s="180" t="b">
        <v>0</v>
      </c>
      <c r="D24" s="181" t="b">
        <v>0</v>
      </c>
      <c r="E24" s="182" t="b">
        <v>0</v>
      </c>
      <c r="F24" s="182" t="b">
        <v>0</v>
      </c>
      <c r="G24" s="182" t="b">
        <v>0</v>
      </c>
      <c r="H24" s="182" t="b">
        <v>0</v>
      </c>
      <c r="I24" s="182" t="b">
        <v>0</v>
      </c>
      <c r="J24" s="182" t="b">
        <v>0</v>
      </c>
      <c r="K24" s="183" t="b">
        <v>0</v>
      </c>
      <c r="L24" s="184">
        <f t="shared" si="0"/>
        <v>0</v>
      </c>
      <c r="M24" s="184"/>
      <c r="N24" s="185">
        <f t="shared" si="1"/>
        <v>0</v>
      </c>
      <c r="O24" s="181" t="b">
        <v>0</v>
      </c>
      <c r="P24" s="182" t="b">
        <v>0</v>
      </c>
      <c r="Q24" s="182" t="b">
        <v>0</v>
      </c>
      <c r="R24" s="182" t="b">
        <v>0</v>
      </c>
      <c r="S24" s="182" t="b">
        <v>0</v>
      </c>
      <c r="T24" s="182" t="b">
        <v>0</v>
      </c>
      <c r="U24" s="182" t="b">
        <v>0</v>
      </c>
      <c r="V24" s="182" t="b">
        <v>0</v>
      </c>
      <c r="W24" s="182" t="b">
        <v>0</v>
      </c>
      <c r="X24" s="183" t="b">
        <v>0</v>
      </c>
      <c r="Y24" s="184">
        <f t="shared" si="2"/>
        <v>0</v>
      </c>
      <c r="Z24" s="184"/>
      <c r="AA24" s="185">
        <f t="shared" si="3"/>
        <v>0</v>
      </c>
      <c r="AB24" s="181" t="b">
        <v>0</v>
      </c>
      <c r="AC24" s="182" t="b">
        <v>0</v>
      </c>
      <c r="AD24" s="182" t="b">
        <v>0</v>
      </c>
      <c r="AE24" s="182" t="b">
        <v>0</v>
      </c>
      <c r="AF24" s="182" t="b">
        <v>0</v>
      </c>
      <c r="AG24" s="182" t="b">
        <v>0</v>
      </c>
      <c r="AH24" s="182" t="b">
        <v>0</v>
      </c>
      <c r="AI24" s="183" t="b">
        <v>0</v>
      </c>
      <c r="AJ24" s="184">
        <f t="shared" si="4"/>
        <v>0</v>
      </c>
      <c r="AK24" s="184"/>
      <c r="AL24" s="185">
        <f t="shared" si="5"/>
        <v>0</v>
      </c>
      <c r="AM24" s="181" t="b">
        <v>0</v>
      </c>
      <c r="AN24" s="182" t="b">
        <v>0</v>
      </c>
      <c r="AO24" s="182" t="b">
        <v>0</v>
      </c>
      <c r="AP24" s="182" t="b">
        <v>0</v>
      </c>
      <c r="AQ24" s="182" t="b">
        <v>0</v>
      </c>
      <c r="AR24" s="182" t="b">
        <v>0</v>
      </c>
      <c r="AS24" s="183" t="b">
        <v>0</v>
      </c>
      <c r="AT24" s="184">
        <f t="shared" si="6"/>
        <v>0</v>
      </c>
      <c r="AU24" s="184"/>
      <c r="AV24" s="185">
        <f t="shared" si="7"/>
        <v>0</v>
      </c>
      <c r="AW24" s="181" t="b">
        <v>0</v>
      </c>
      <c r="AX24" s="182" t="b">
        <v>0</v>
      </c>
      <c r="AY24" s="182" t="b">
        <v>0</v>
      </c>
      <c r="AZ24" s="182" t="b">
        <v>0</v>
      </c>
      <c r="BA24" s="182" t="b">
        <v>0</v>
      </c>
      <c r="BB24" s="182" t="b">
        <v>0</v>
      </c>
      <c r="BC24" s="182" t="b">
        <v>0</v>
      </c>
      <c r="BD24" s="182" t="b">
        <v>0</v>
      </c>
      <c r="BE24" s="183" t="b">
        <v>0</v>
      </c>
      <c r="BF24" s="184">
        <f t="shared" si="8"/>
        <v>0</v>
      </c>
      <c r="BG24" s="184"/>
      <c r="BH24" s="185">
        <f t="shared" si="9"/>
        <v>0</v>
      </c>
      <c r="BI24" s="181" t="b">
        <v>0</v>
      </c>
      <c r="BJ24" s="182" t="b">
        <v>0</v>
      </c>
      <c r="BK24" s="182" t="b">
        <v>0</v>
      </c>
      <c r="BL24" s="182" t="b">
        <v>0</v>
      </c>
      <c r="BM24" s="182" t="b">
        <v>0</v>
      </c>
      <c r="BN24" s="182" t="b">
        <v>0</v>
      </c>
      <c r="BO24" s="186" t="b">
        <v>0</v>
      </c>
      <c r="BP24" s="181">
        <f t="shared" si="10"/>
        <v>0</v>
      </c>
      <c r="BQ24" s="182"/>
      <c r="BR24" s="186">
        <f t="shared" si="11"/>
        <v>0</v>
      </c>
      <c r="BS24" s="181" t="b">
        <v>0</v>
      </c>
      <c r="BT24" s="182" t="b">
        <v>0</v>
      </c>
      <c r="BU24" s="182" t="b">
        <v>0</v>
      </c>
      <c r="BV24" s="182" t="b">
        <v>0</v>
      </c>
      <c r="BW24" s="182" t="b">
        <v>0</v>
      </c>
      <c r="BX24" s="182" t="b">
        <v>0</v>
      </c>
      <c r="BY24" s="182" t="b">
        <v>0</v>
      </c>
      <c r="BZ24" s="182" t="b">
        <v>0</v>
      </c>
      <c r="CA24" s="186" t="b">
        <v>0</v>
      </c>
      <c r="CB24" s="197">
        <f t="shared" si="12"/>
        <v>0</v>
      </c>
      <c r="CC24" s="184"/>
      <c r="CD24" s="185">
        <f t="shared" si="13"/>
        <v>0</v>
      </c>
      <c r="CE24" s="181" t="b">
        <v>0</v>
      </c>
      <c r="CF24" s="182" t="b">
        <v>0</v>
      </c>
      <c r="CG24" s="182" t="b">
        <v>0</v>
      </c>
      <c r="CH24" s="182" t="b">
        <v>0</v>
      </c>
      <c r="CI24" s="182" t="b">
        <v>0</v>
      </c>
      <c r="CJ24" s="186" t="b">
        <v>0</v>
      </c>
      <c r="CK24" s="197">
        <f t="shared" si="14"/>
        <v>0</v>
      </c>
      <c r="CL24" s="184"/>
      <c r="CM24" s="185">
        <f t="shared" si="15"/>
        <v>0</v>
      </c>
      <c r="CN24" s="181" t="b">
        <v>0</v>
      </c>
      <c r="CO24" s="182" t="b">
        <v>0</v>
      </c>
      <c r="CP24" s="182" t="b">
        <v>0</v>
      </c>
      <c r="CQ24" s="182" t="b">
        <v>0</v>
      </c>
      <c r="CR24" s="182" t="b">
        <v>0</v>
      </c>
      <c r="CS24" s="182" t="b">
        <v>0</v>
      </c>
      <c r="CT24" s="182" t="b">
        <v>0</v>
      </c>
      <c r="CU24" s="182" t="b">
        <v>0</v>
      </c>
      <c r="CV24" s="186" t="b">
        <v>0</v>
      </c>
      <c r="CW24" s="197">
        <f t="shared" si="16"/>
        <v>0</v>
      </c>
      <c r="CX24" s="184"/>
      <c r="CY24" s="185">
        <f t="shared" si="17"/>
        <v>0</v>
      </c>
      <c r="CZ24" s="181" t="b">
        <v>0</v>
      </c>
      <c r="DA24" s="182" t="b">
        <v>0</v>
      </c>
      <c r="DB24" s="182" t="b">
        <v>0</v>
      </c>
      <c r="DC24" s="182" t="b">
        <v>0</v>
      </c>
      <c r="DD24" s="182" t="b">
        <v>0</v>
      </c>
      <c r="DE24" s="182" t="b">
        <v>0</v>
      </c>
      <c r="DF24" s="182" t="b">
        <v>0</v>
      </c>
      <c r="DG24" s="182" t="b">
        <v>0</v>
      </c>
      <c r="DH24" s="186" t="b">
        <v>0</v>
      </c>
      <c r="DI24" s="197">
        <f t="shared" si="18"/>
        <v>0</v>
      </c>
      <c r="DJ24" s="184"/>
      <c r="DK24" s="185">
        <f t="shared" si="19"/>
        <v>0</v>
      </c>
      <c r="DL24" s="180" t="b">
        <v>0</v>
      </c>
      <c r="DM24" s="180" t="b">
        <v>0</v>
      </c>
    </row>
    <row r="25" spans="1:117" ht="21" customHeight="1" x14ac:dyDescent="0.15">
      <c r="A25" s="200"/>
      <c r="B25" s="195" t="b">
        <v>0</v>
      </c>
      <c r="C25" s="180" t="b">
        <v>0</v>
      </c>
      <c r="D25" s="181" t="b">
        <v>0</v>
      </c>
      <c r="E25" s="182" t="b">
        <v>0</v>
      </c>
      <c r="F25" s="182" t="b">
        <v>0</v>
      </c>
      <c r="G25" s="182" t="b">
        <v>0</v>
      </c>
      <c r="H25" s="182" t="b">
        <v>0</v>
      </c>
      <c r="I25" s="182" t="b">
        <v>0</v>
      </c>
      <c r="J25" s="182" t="b">
        <v>0</v>
      </c>
      <c r="K25" s="183" t="b">
        <v>0</v>
      </c>
      <c r="L25" s="184">
        <f t="shared" si="0"/>
        <v>0</v>
      </c>
      <c r="M25" s="184"/>
      <c r="N25" s="185">
        <f t="shared" si="1"/>
        <v>0</v>
      </c>
      <c r="O25" s="181" t="b">
        <v>0</v>
      </c>
      <c r="P25" s="182" t="b">
        <v>0</v>
      </c>
      <c r="Q25" s="182" t="b">
        <v>0</v>
      </c>
      <c r="R25" s="182" t="b">
        <v>0</v>
      </c>
      <c r="S25" s="182" t="b">
        <v>0</v>
      </c>
      <c r="T25" s="182" t="b">
        <v>0</v>
      </c>
      <c r="U25" s="182" t="b">
        <v>0</v>
      </c>
      <c r="V25" s="182" t="b">
        <v>0</v>
      </c>
      <c r="W25" s="182" t="b">
        <v>0</v>
      </c>
      <c r="X25" s="183" t="b">
        <v>0</v>
      </c>
      <c r="Y25" s="184">
        <f t="shared" si="2"/>
        <v>0</v>
      </c>
      <c r="Z25" s="184"/>
      <c r="AA25" s="185">
        <f t="shared" si="3"/>
        <v>0</v>
      </c>
      <c r="AB25" s="181" t="b">
        <v>0</v>
      </c>
      <c r="AC25" s="182" t="b">
        <v>0</v>
      </c>
      <c r="AD25" s="182" t="b">
        <v>0</v>
      </c>
      <c r="AE25" s="182" t="b">
        <v>0</v>
      </c>
      <c r="AF25" s="182" t="b">
        <v>0</v>
      </c>
      <c r="AG25" s="182" t="b">
        <v>0</v>
      </c>
      <c r="AH25" s="182" t="b">
        <v>0</v>
      </c>
      <c r="AI25" s="183" t="b">
        <v>0</v>
      </c>
      <c r="AJ25" s="184">
        <f t="shared" si="4"/>
        <v>0</v>
      </c>
      <c r="AK25" s="184"/>
      <c r="AL25" s="185">
        <f t="shared" si="5"/>
        <v>0</v>
      </c>
      <c r="AM25" s="181" t="b">
        <v>0</v>
      </c>
      <c r="AN25" s="182" t="b">
        <v>0</v>
      </c>
      <c r="AO25" s="182" t="b">
        <v>0</v>
      </c>
      <c r="AP25" s="182" t="b">
        <v>0</v>
      </c>
      <c r="AQ25" s="182" t="b">
        <v>0</v>
      </c>
      <c r="AR25" s="182" t="b">
        <v>0</v>
      </c>
      <c r="AS25" s="183" t="b">
        <v>0</v>
      </c>
      <c r="AT25" s="184">
        <f t="shared" si="6"/>
        <v>0</v>
      </c>
      <c r="AU25" s="184"/>
      <c r="AV25" s="185">
        <f t="shared" si="7"/>
        <v>0</v>
      </c>
      <c r="AW25" s="181" t="b">
        <v>0</v>
      </c>
      <c r="AX25" s="182" t="b">
        <v>0</v>
      </c>
      <c r="AY25" s="182" t="b">
        <v>0</v>
      </c>
      <c r="AZ25" s="182" t="b">
        <v>0</v>
      </c>
      <c r="BA25" s="182" t="b">
        <v>0</v>
      </c>
      <c r="BB25" s="182" t="b">
        <v>0</v>
      </c>
      <c r="BC25" s="182" t="b">
        <v>0</v>
      </c>
      <c r="BD25" s="182" t="b">
        <v>0</v>
      </c>
      <c r="BE25" s="183" t="b">
        <v>0</v>
      </c>
      <c r="BF25" s="184">
        <f t="shared" si="8"/>
        <v>0</v>
      </c>
      <c r="BG25" s="184"/>
      <c r="BH25" s="185">
        <f t="shared" si="9"/>
        <v>0</v>
      </c>
      <c r="BI25" s="181" t="b">
        <v>0</v>
      </c>
      <c r="BJ25" s="182" t="b">
        <v>0</v>
      </c>
      <c r="BK25" s="182" t="b">
        <v>0</v>
      </c>
      <c r="BL25" s="182" t="b">
        <v>0</v>
      </c>
      <c r="BM25" s="182" t="b">
        <v>0</v>
      </c>
      <c r="BN25" s="182" t="b">
        <v>0</v>
      </c>
      <c r="BO25" s="186" t="b">
        <v>0</v>
      </c>
      <c r="BP25" s="181">
        <f t="shared" si="10"/>
        <v>0</v>
      </c>
      <c r="BQ25" s="182"/>
      <c r="BR25" s="186">
        <f t="shared" si="11"/>
        <v>0</v>
      </c>
      <c r="BS25" s="181" t="b">
        <v>0</v>
      </c>
      <c r="BT25" s="182" t="b">
        <v>0</v>
      </c>
      <c r="BU25" s="182" t="b">
        <v>0</v>
      </c>
      <c r="BV25" s="182" t="b">
        <v>0</v>
      </c>
      <c r="BW25" s="182" t="b">
        <v>0</v>
      </c>
      <c r="BX25" s="182" t="b">
        <v>0</v>
      </c>
      <c r="BY25" s="182" t="b">
        <v>0</v>
      </c>
      <c r="BZ25" s="182" t="b">
        <v>0</v>
      </c>
      <c r="CA25" s="186" t="b">
        <v>0</v>
      </c>
      <c r="CB25" s="197">
        <f t="shared" si="12"/>
        <v>0</v>
      </c>
      <c r="CC25" s="184"/>
      <c r="CD25" s="185">
        <f t="shared" si="13"/>
        <v>0</v>
      </c>
      <c r="CE25" s="181" t="b">
        <v>0</v>
      </c>
      <c r="CF25" s="182" t="b">
        <v>0</v>
      </c>
      <c r="CG25" s="182" t="b">
        <v>0</v>
      </c>
      <c r="CH25" s="182" t="b">
        <v>0</v>
      </c>
      <c r="CI25" s="182" t="b">
        <v>0</v>
      </c>
      <c r="CJ25" s="186" t="b">
        <v>0</v>
      </c>
      <c r="CK25" s="197">
        <f t="shared" si="14"/>
        <v>0</v>
      </c>
      <c r="CL25" s="184"/>
      <c r="CM25" s="185">
        <f t="shared" si="15"/>
        <v>0</v>
      </c>
      <c r="CN25" s="181" t="b">
        <v>0</v>
      </c>
      <c r="CO25" s="182" t="b">
        <v>0</v>
      </c>
      <c r="CP25" s="182" t="b">
        <v>0</v>
      </c>
      <c r="CQ25" s="182" t="b">
        <v>0</v>
      </c>
      <c r="CR25" s="182" t="b">
        <v>0</v>
      </c>
      <c r="CS25" s="182" t="b">
        <v>0</v>
      </c>
      <c r="CT25" s="182" t="b">
        <v>0</v>
      </c>
      <c r="CU25" s="182" t="b">
        <v>0</v>
      </c>
      <c r="CV25" s="186" t="b">
        <v>0</v>
      </c>
      <c r="CW25" s="197">
        <f t="shared" si="16"/>
        <v>0</v>
      </c>
      <c r="CX25" s="184"/>
      <c r="CY25" s="185">
        <f t="shared" si="17"/>
        <v>0</v>
      </c>
      <c r="CZ25" s="181" t="b">
        <v>0</v>
      </c>
      <c r="DA25" s="182" t="b">
        <v>0</v>
      </c>
      <c r="DB25" s="182" t="b">
        <v>0</v>
      </c>
      <c r="DC25" s="182" t="b">
        <v>0</v>
      </c>
      <c r="DD25" s="182" t="b">
        <v>0</v>
      </c>
      <c r="DE25" s="182" t="b">
        <v>0</v>
      </c>
      <c r="DF25" s="182" t="b">
        <v>0</v>
      </c>
      <c r="DG25" s="182" t="b">
        <v>0</v>
      </c>
      <c r="DH25" s="186" t="b">
        <v>0</v>
      </c>
      <c r="DI25" s="197">
        <f t="shared" si="18"/>
        <v>0</v>
      </c>
      <c r="DJ25" s="184"/>
      <c r="DK25" s="185">
        <f t="shared" si="19"/>
        <v>0</v>
      </c>
      <c r="DL25" s="180" t="b">
        <v>0</v>
      </c>
      <c r="DM25" s="180" t="b">
        <v>0</v>
      </c>
    </row>
    <row r="26" spans="1:117" ht="21" customHeight="1" x14ac:dyDescent="0.15">
      <c r="A26" s="201" t="s">
        <v>169</v>
      </c>
      <c r="B26" s="195" t="b">
        <v>0</v>
      </c>
      <c r="C26" s="180" t="b">
        <v>0</v>
      </c>
      <c r="D26" s="181" t="b">
        <v>0</v>
      </c>
      <c r="E26" s="182" t="b">
        <v>0</v>
      </c>
      <c r="F26" s="182" t="b">
        <v>0</v>
      </c>
      <c r="G26" s="182" t="b">
        <v>0</v>
      </c>
      <c r="H26" s="182" t="b">
        <v>0</v>
      </c>
      <c r="I26" s="182" t="b">
        <v>0</v>
      </c>
      <c r="J26" s="182" t="b">
        <v>0</v>
      </c>
      <c r="K26" s="183" t="b">
        <v>0</v>
      </c>
      <c r="L26" s="184">
        <f t="shared" si="0"/>
        <v>0</v>
      </c>
      <c r="M26" s="184"/>
      <c r="N26" s="185">
        <f t="shared" si="1"/>
        <v>0</v>
      </c>
      <c r="O26" s="181" t="b">
        <v>0</v>
      </c>
      <c r="P26" s="182" t="b">
        <v>0</v>
      </c>
      <c r="Q26" s="182" t="b">
        <v>0</v>
      </c>
      <c r="R26" s="182" t="b">
        <v>0</v>
      </c>
      <c r="S26" s="182" t="b">
        <v>0</v>
      </c>
      <c r="T26" s="182" t="b">
        <v>0</v>
      </c>
      <c r="U26" s="182" t="b">
        <v>0</v>
      </c>
      <c r="V26" s="182" t="b">
        <v>0</v>
      </c>
      <c r="W26" s="182" t="b">
        <v>0</v>
      </c>
      <c r="X26" s="183" t="b">
        <v>1</v>
      </c>
      <c r="Y26" s="184">
        <f t="shared" si="2"/>
        <v>1</v>
      </c>
      <c r="Z26" s="184"/>
      <c r="AA26" s="185">
        <f t="shared" si="3"/>
        <v>1</v>
      </c>
      <c r="AB26" s="181" t="b">
        <v>0</v>
      </c>
      <c r="AC26" s="182" t="b">
        <v>0</v>
      </c>
      <c r="AD26" s="182" t="b">
        <v>1</v>
      </c>
      <c r="AE26" s="182" t="b">
        <v>0</v>
      </c>
      <c r="AF26" s="182" t="b">
        <v>0</v>
      </c>
      <c r="AG26" s="182" t="b">
        <v>1</v>
      </c>
      <c r="AH26" s="182" t="b">
        <v>1</v>
      </c>
      <c r="AI26" s="183" t="b">
        <v>0</v>
      </c>
      <c r="AJ26" s="184">
        <f t="shared" si="4"/>
        <v>3</v>
      </c>
      <c r="AK26" s="184"/>
      <c r="AL26" s="185">
        <f t="shared" si="5"/>
        <v>3</v>
      </c>
      <c r="AM26" s="181" t="b">
        <v>0</v>
      </c>
      <c r="AN26" s="182" t="b">
        <v>1</v>
      </c>
      <c r="AO26" s="182" t="b">
        <v>0</v>
      </c>
      <c r="AP26" s="182" t="b">
        <v>0</v>
      </c>
      <c r="AQ26" s="182" t="b">
        <v>0</v>
      </c>
      <c r="AR26" s="182" t="b">
        <v>0</v>
      </c>
      <c r="AS26" s="183" t="b">
        <v>0</v>
      </c>
      <c r="AT26" s="184">
        <f t="shared" si="6"/>
        <v>1</v>
      </c>
      <c r="AU26" s="184"/>
      <c r="AV26" s="185">
        <f t="shared" si="7"/>
        <v>1</v>
      </c>
      <c r="AW26" s="181" t="b">
        <v>0</v>
      </c>
      <c r="AX26" s="182" t="b">
        <v>0</v>
      </c>
      <c r="AY26" s="182" t="b">
        <v>0</v>
      </c>
      <c r="AZ26" s="182" t="b">
        <v>0</v>
      </c>
      <c r="BA26" s="182" t="b">
        <v>0</v>
      </c>
      <c r="BB26" s="182" t="b">
        <v>0</v>
      </c>
      <c r="BC26" s="182" t="b">
        <v>0</v>
      </c>
      <c r="BD26" s="182" t="b">
        <v>0</v>
      </c>
      <c r="BE26" s="183" t="b">
        <v>0</v>
      </c>
      <c r="BF26" s="184">
        <f t="shared" si="8"/>
        <v>0</v>
      </c>
      <c r="BG26" s="184"/>
      <c r="BH26" s="185">
        <f t="shared" si="9"/>
        <v>0</v>
      </c>
      <c r="BI26" s="181" t="b">
        <v>0</v>
      </c>
      <c r="BJ26" s="182" t="b">
        <v>0</v>
      </c>
      <c r="BK26" s="182" t="b">
        <v>0</v>
      </c>
      <c r="BL26" s="182" t="b">
        <v>0</v>
      </c>
      <c r="BM26" s="182" t="b">
        <v>0</v>
      </c>
      <c r="BN26" s="182" t="b">
        <v>0</v>
      </c>
      <c r="BO26" s="186" t="b">
        <v>0</v>
      </c>
      <c r="BP26" s="181">
        <f t="shared" si="10"/>
        <v>0</v>
      </c>
      <c r="BQ26" s="182"/>
      <c r="BR26" s="186">
        <f t="shared" si="11"/>
        <v>0</v>
      </c>
      <c r="BS26" s="181" t="b">
        <v>0</v>
      </c>
      <c r="BT26" s="182" t="b">
        <v>0</v>
      </c>
      <c r="BU26" s="182" t="b">
        <v>0</v>
      </c>
      <c r="BV26" s="182" t="b">
        <v>0</v>
      </c>
      <c r="BW26" s="182" t="b">
        <v>0</v>
      </c>
      <c r="BX26" s="182" t="b">
        <v>0</v>
      </c>
      <c r="BY26" s="182" t="b">
        <v>0</v>
      </c>
      <c r="BZ26" s="182" t="b">
        <v>0</v>
      </c>
      <c r="CA26" s="186" t="b">
        <v>0</v>
      </c>
      <c r="CB26" s="197">
        <f t="shared" si="12"/>
        <v>0</v>
      </c>
      <c r="CC26" s="184"/>
      <c r="CD26" s="185">
        <f t="shared" si="13"/>
        <v>0</v>
      </c>
      <c r="CE26" s="181" t="b">
        <v>0</v>
      </c>
      <c r="CF26" s="182" t="b">
        <v>0</v>
      </c>
      <c r="CG26" s="182" t="b">
        <v>0</v>
      </c>
      <c r="CH26" s="182" t="b">
        <v>0</v>
      </c>
      <c r="CI26" s="182" t="b">
        <v>0</v>
      </c>
      <c r="CJ26" s="186" t="b">
        <v>0</v>
      </c>
      <c r="CK26" s="197">
        <f t="shared" si="14"/>
        <v>0</v>
      </c>
      <c r="CL26" s="184"/>
      <c r="CM26" s="185">
        <f t="shared" si="15"/>
        <v>0</v>
      </c>
      <c r="CN26" s="181" t="b">
        <v>0</v>
      </c>
      <c r="CO26" s="182" t="b">
        <v>0</v>
      </c>
      <c r="CP26" s="182" t="b">
        <v>0</v>
      </c>
      <c r="CQ26" s="182" t="b">
        <v>0</v>
      </c>
      <c r="CR26" s="182" t="b">
        <v>0</v>
      </c>
      <c r="CS26" s="182" t="b">
        <v>0</v>
      </c>
      <c r="CT26" s="182" t="b">
        <v>0</v>
      </c>
      <c r="CU26" s="182" t="b">
        <v>0</v>
      </c>
      <c r="CV26" s="186" t="b">
        <v>0</v>
      </c>
      <c r="CW26" s="197">
        <f t="shared" si="16"/>
        <v>0</v>
      </c>
      <c r="CX26" s="184"/>
      <c r="CY26" s="185">
        <f t="shared" si="17"/>
        <v>0</v>
      </c>
      <c r="CZ26" s="181" t="b">
        <v>0</v>
      </c>
      <c r="DA26" s="182" t="b">
        <v>0</v>
      </c>
      <c r="DB26" s="182" t="b">
        <v>0</v>
      </c>
      <c r="DC26" s="182" t="b">
        <v>0</v>
      </c>
      <c r="DD26" s="182" t="b">
        <v>0</v>
      </c>
      <c r="DE26" s="182" t="b">
        <v>0</v>
      </c>
      <c r="DF26" s="182" t="b">
        <v>0</v>
      </c>
      <c r="DG26" s="182" t="b">
        <v>0</v>
      </c>
      <c r="DH26" s="186" t="b">
        <v>0</v>
      </c>
      <c r="DI26" s="197">
        <f t="shared" si="18"/>
        <v>0</v>
      </c>
      <c r="DJ26" s="184"/>
      <c r="DK26" s="185">
        <f t="shared" si="19"/>
        <v>0</v>
      </c>
      <c r="DL26" s="180" t="b">
        <v>0</v>
      </c>
      <c r="DM26" s="180" t="b">
        <v>0</v>
      </c>
    </row>
    <row r="27" spans="1:117" ht="22.5" customHeight="1" x14ac:dyDescent="0.15">
      <c r="A27" s="113"/>
      <c r="B27" s="202" t="b">
        <v>0</v>
      </c>
      <c r="C27" s="203" t="b">
        <v>0</v>
      </c>
      <c r="D27" s="204" t="b">
        <v>0</v>
      </c>
      <c r="E27" s="205" t="b">
        <v>0</v>
      </c>
      <c r="F27" s="205" t="b">
        <v>0</v>
      </c>
      <c r="G27" s="205" t="b">
        <v>0</v>
      </c>
      <c r="H27" s="205" t="b">
        <v>0</v>
      </c>
      <c r="I27" s="205" t="b">
        <v>0</v>
      </c>
      <c r="J27" s="205" t="b">
        <v>0</v>
      </c>
      <c r="K27" s="206" t="b">
        <v>0</v>
      </c>
      <c r="L27" s="207">
        <f t="shared" si="0"/>
        <v>0</v>
      </c>
      <c r="M27" s="207"/>
      <c r="N27" s="208">
        <f t="shared" si="1"/>
        <v>0</v>
      </c>
      <c r="O27" s="204" t="b">
        <v>0</v>
      </c>
      <c r="P27" s="205" t="b">
        <v>0</v>
      </c>
      <c r="Q27" s="205" t="b">
        <v>0</v>
      </c>
      <c r="R27" s="205" t="b">
        <v>0</v>
      </c>
      <c r="S27" s="205" t="b">
        <v>0</v>
      </c>
      <c r="T27" s="205" t="b">
        <v>0</v>
      </c>
      <c r="U27" s="205" t="b">
        <v>0</v>
      </c>
      <c r="V27" s="205" t="b">
        <v>0</v>
      </c>
      <c r="W27" s="205" t="b">
        <v>0</v>
      </c>
      <c r="X27" s="206" t="b">
        <v>0</v>
      </c>
      <c r="Y27" s="207">
        <f t="shared" si="2"/>
        <v>0</v>
      </c>
      <c r="Z27" s="207"/>
      <c r="AA27" s="208">
        <f t="shared" si="3"/>
        <v>0</v>
      </c>
      <c r="AB27" s="204" t="b">
        <v>0</v>
      </c>
      <c r="AC27" s="205" t="b">
        <v>0</v>
      </c>
      <c r="AD27" s="205" t="b">
        <v>0</v>
      </c>
      <c r="AE27" s="205" t="b">
        <v>0</v>
      </c>
      <c r="AF27" s="205" t="b">
        <v>0</v>
      </c>
      <c r="AG27" s="205" t="b">
        <v>0</v>
      </c>
      <c r="AH27" s="205" t="b">
        <v>0</v>
      </c>
      <c r="AI27" s="206" t="b">
        <v>0</v>
      </c>
      <c r="AJ27" s="207">
        <f t="shared" si="4"/>
        <v>0</v>
      </c>
      <c r="AK27" s="207"/>
      <c r="AL27" s="208">
        <f t="shared" si="5"/>
        <v>0</v>
      </c>
      <c r="AM27" s="204" t="b">
        <v>0</v>
      </c>
      <c r="AN27" s="205" t="b">
        <v>0</v>
      </c>
      <c r="AO27" s="205" t="b">
        <v>0</v>
      </c>
      <c r="AP27" s="205" t="b">
        <v>0</v>
      </c>
      <c r="AQ27" s="205" t="b">
        <v>0</v>
      </c>
      <c r="AR27" s="205" t="b">
        <v>0</v>
      </c>
      <c r="AS27" s="206" t="b">
        <v>0</v>
      </c>
      <c r="AT27" s="207">
        <f t="shared" si="6"/>
        <v>0</v>
      </c>
      <c r="AU27" s="207"/>
      <c r="AV27" s="208">
        <f t="shared" si="7"/>
        <v>0</v>
      </c>
      <c r="AW27" s="204" t="b">
        <v>0</v>
      </c>
      <c r="AX27" s="205" t="b">
        <v>0</v>
      </c>
      <c r="AY27" s="205" t="b">
        <v>0</v>
      </c>
      <c r="AZ27" s="205" t="b">
        <v>0</v>
      </c>
      <c r="BA27" s="205" t="b">
        <v>0</v>
      </c>
      <c r="BB27" s="205" t="b">
        <v>0</v>
      </c>
      <c r="BC27" s="205" t="b">
        <v>0</v>
      </c>
      <c r="BD27" s="205" t="b">
        <v>0</v>
      </c>
      <c r="BE27" s="206" t="b">
        <v>0</v>
      </c>
      <c r="BF27" s="207">
        <f t="shared" si="8"/>
        <v>0</v>
      </c>
      <c r="BG27" s="207"/>
      <c r="BH27" s="208">
        <f t="shared" si="9"/>
        <v>0</v>
      </c>
      <c r="BI27" s="204" t="b">
        <v>0</v>
      </c>
      <c r="BJ27" s="205" t="b">
        <v>0</v>
      </c>
      <c r="BK27" s="205" t="b">
        <v>0</v>
      </c>
      <c r="BL27" s="205" t="b">
        <v>0</v>
      </c>
      <c r="BM27" s="205" t="b">
        <v>0</v>
      </c>
      <c r="BN27" s="205" t="b">
        <v>0</v>
      </c>
      <c r="BO27" s="209" t="b">
        <v>0</v>
      </c>
      <c r="BP27" s="204">
        <f t="shared" si="10"/>
        <v>0</v>
      </c>
      <c r="BQ27" s="205"/>
      <c r="BR27" s="209">
        <f t="shared" si="11"/>
        <v>0</v>
      </c>
      <c r="BS27" s="204" t="b">
        <v>0</v>
      </c>
      <c r="BT27" s="205" t="b">
        <v>0</v>
      </c>
      <c r="BU27" s="205" t="b">
        <v>0</v>
      </c>
      <c r="BV27" s="205" t="b">
        <v>0</v>
      </c>
      <c r="BW27" s="205" t="b">
        <v>0</v>
      </c>
      <c r="BX27" s="205" t="b">
        <v>0</v>
      </c>
      <c r="BY27" s="205" t="b">
        <v>0</v>
      </c>
      <c r="BZ27" s="205" t="b">
        <v>0</v>
      </c>
      <c r="CA27" s="209" t="b">
        <v>0</v>
      </c>
      <c r="CB27" s="210">
        <f t="shared" si="12"/>
        <v>0</v>
      </c>
      <c r="CC27" s="207"/>
      <c r="CD27" s="208">
        <f t="shared" si="13"/>
        <v>0</v>
      </c>
      <c r="CE27" s="204" t="b">
        <v>0</v>
      </c>
      <c r="CF27" s="205" t="b">
        <v>0</v>
      </c>
      <c r="CG27" s="205" t="b">
        <v>0</v>
      </c>
      <c r="CH27" s="205" t="b">
        <v>0</v>
      </c>
      <c r="CI27" s="205" t="b">
        <v>0</v>
      </c>
      <c r="CJ27" s="209" t="b">
        <v>0</v>
      </c>
      <c r="CK27" s="210">
        <f t="shared" si="14"/>
        <v>0</v>
      </c>
      <c r="CL27" s="207"/>
      <c r="CM27" s="208">
        <f t="shared" si="15"/>
        <v>0</v>
      </c>
      <c r="CN27" s="204" t="b">
        <v>0</v>
      </c>
      <c r="CO27" s="205" t="b">
        <v>0</v>
      </c>
      <c r="CP27" s="205" t="b">
        <v>0</v>
      </c>
      <c r="CQ27" s="205" t="b">
        <v>0</v>
      </c>
      <c r="CR27" s="205" t="b">
        <v>0</v>
      </c>
      <c r="CS27" s="205" t="b">
        <v>0</v>
      </c>
      <c r="CT27" s="205" t="b">
        <v>0</v>
      </c>
      <c r="CU27" s="205" t="b">
        <v>0</v>
      </c>
      <c r="CV27" s="209" t="b">
        <v>0</v>
      </c>
      <c r="CW27" s="210">
        <f t="shared" si="16"/>
        <v>0</v>
      </c>
      <c r="CX27" s="207"/>
      <c r="CY27" s="208">
        <f t="shared" si="17"/>
        <v>0</v>
      </c>
      <c r="CZ27" s="204" t="b">
        <v>0</v>
      </c>
      <c r="DA27" s="205" t="b">
        <v>0</v>
      </c>
      <c r="DB27" s="205" t="b">
        <v>0</v>
      </c>
      <c r="DC27" s="205" t="b">
        <v>0</v>
      </c>
      <c r="DD27" s="205" t="b">
        <v>0</v>
      </c>
      <c r="DE27" s="205" t="b">
        <v>0</v>
      </c>
      <c r="DF27" s="205" t="b">
        <v>0</v>
      </c>
      <c r="DG27" s="205" t="b">
        <v>0</v>
      </c>
      <c r="DH27" s="209" t="b">
        <v>0</v>
      </c>
      <c r="DI27" s="210">
        <f t="shared" si="18"/>
        <v>0</v>
      </c>
      <c r="DJ27" s="207"/>
      <c r="DK27" s="208">
        <f t="shared" si="19"/>
        <v>0</v>
      </c>
      <c r="DL27" s="203" t="b">
        <v>0</v>
      </c>
      <c r="DM27" s="203" t="b">
        <v>0</v>
      </c>
    </row>
    <row r="28" spans="1:117" ht="23.5" customHeight="1" x14ac:dyDescent="0.15">
      <c r="A28" s="211" t="s">
        <v>170</v>
      </c>
      <c r="B28" s="212"/>
      <c r="C28" s="213">
        <f t="shared" ref="C28:K28" si="20">COUNTIF(C2:C27,"VRAI")</f>
        <v>21</v>
      </c>
      <c r="D28" s="214">
        <f t="shared" si="20"/>
        <v>7</v>
      </c>
      <c r="E28" s="215">
        <f t="shared" si="20"/>
        <v>2</v>
      </c>
      <c r="F28" s="215">
        <f t="shared" si="20"/>
        <v>12</v>
      </c>
      <c r="G28" s="215">
        <f t="shared" si="20"/>
        <v>10</v>
      </c>
      <c r="H28" s="215">
        <f t="shared" si="20"/>
        <v>2</v>
      </c>
      <c r="I28" s="215">
        <f t="shared" si="20"/>
        <v>17</v>
      </c>
      <c r="J28" s="215">
        <f t="shared" si="20"/>
        <v>11</v>
      </c>
      <c r="K28" s="215">
        <f t="shared" si="20"/>
        <v>4</v>
      </c>
      <c r="L28" s="216">
        <f>SUM(L2:L27)</f>
        <v>65</v>
      </c>
      <c r="M28" s="217">
        <f>SUM(M2:M11)</f>
        <v>0</v>
      </c>
      <c r="N28" s="218">
        <f>SUM(N2:N27)</f>
        <v>65</v>
      </c>
      <c r="O28" s="214">
        <f t="shared" ref="O28:X28" si="21">COUNTIF(O2:O27,"VRAI")</f>
        <v>13</v>
      </c>
      <c r="P28" s="215">
        <f t="shared" si="21"/>
        <v>12</v>
      </c>
      <c r="Q28" s="215">
        <f t="shared" si="21"/>
        <v>5</v>
      </c>
      <c r="R28" s="215">
        <f t="shared" si="21"/>
        <v>14</v>
      </c>
      <c r="S28" s="215">
        <f t="shared" si="21"/>
        <v>10</v>
      </c>
      <c r="T28" s="215">
        <f t="shared" si="21"/>
        <v>5</v>
      </c>
      <c r="U28" s="215">
        <f t="shared" si="21"/>
        <v>17</v>
      </c>
      <c r="V28" s="215">
        <f t="shared" si="21"/>
        <v>13</v>
      </c>
      <c r="W28" s="215">
        <f t="shared" si="21"/>
        <v>5</v>
      </c>
      <c r="X28" s="215">
        <f t="shared" si="21"/>
        <v>16</v>
      </c>
      <c r="Y28" s="216">
        <f>SUM(Y2:Y27)</f>
        <v>110</v>
      </c>
      <c r="Z28" s="217">
        <f>SUM(Z2:Z27)</f>
        <v>0</v>
      </c>
      <c r="AA28" s="218">
        <f>SUM(AA2:AA27)</f>
        <v>110</v>
      </c>
      <c r="AB28" s="214">
        <f t="shared" ref="AB28:AI28" si="22">COUNTIF(AB2:AB27,"VRAI")</f>
        <v>10</v>
      </c>
      <c r="AC28" s="215">
        <f t="shared" si="22"/>
        <v>4</v>
      </c>
      <c r="AD28" s="215">
        <f t="shared" si="22"/>
        <v>16</v>
      </c>
      <c r="AE28" s="215">
        <f t="shared" si="22"/>
        <v>10</v>
      </c>
      <c r="AF28" s="215">
        <f t="shared" si="22"/>
        <v>7</v>
      </c>
      <c r="AG28" s="215">
        <f t="shared" si="22"/>
        <v>18</v>
      </c>
      <c r="AH28" s="215">
        <f t="shared" si="22"/>
        <v>16</v>
      </c>
      <c r="AI28" s="215">
        <f t="shared" si="22"/>
        <v>10</v>
      </c>
      <c r="AJ28" s="216">
        <f>SUM(AJ2:AJ27)</f>
        <v>91</v>
      </c>
      <c r="AK28" s="217">
        <f>SUM(AK2:AK27)</f>
        <v>0</v>
      </c>
      <c r="AL28" s="218">
        <f>SUM(AL2:AL27)</f>
        <v>91</v>
      </c>
      <c r="AM28" s="214">
        <f t="shared" ref="AM28:AS28" si="23">COUNTIF(AM2:AM27,"VRAI")</f>
        <v>4</v>
      </c>
      <c r="AN28" s="215">
        <f t="shared" si="23"/>
        <v>14</v>
      </c>
      <c r="AO28" s="215">
        <f t="shared" si="23"/>
        <v>0</v>
      </c>
      <c r="AP28" s="215">
        <f t="shared" si="23"/>
        <v>0</v>
      </c>
      <c r="AQ28" s="215">
        <f t="shared" si="23"/>
        <v>0</v>
      </c>
      <c r="AR28" s="215">
        <f t="shared" si="23"/>
        <v>0</v>
      </c>
      <c r="AS28" s="215">
        <f t="shared" si="23"/>
        <v>0</v>
      </c>
      <c r="AT28" s="216">
        <f>SUM(AT2:AT27)</f>
        <v>18</v>
      </c>
      <c r="AU28" s="217">
        <f>SUM(AU2:AU27)</f>
        <v>0</v>
      </c>
      <c r="AV28" s="218">
        <f>SUM(AV2:AV27)</f>
        <v>18</v>
      </c>
      <c r="AW28" s="214">
        <f t="shared" ref="AW28:BE28" si="24">COUNTIF(AW2:AW27,"VRAI")</f>
        <v>0</v>
      </c>
      <c r="AX28" s="215">
        <f t="shared" si="24"/>
        <v>0</v>
      </c>
      <c r="AY28" s="215">
        <f t="shared" si="24"/>
        <v>0</v>
      </c>
      <c r="AZ28" s="215">
        <f t="shared" si="24"/>
        <v>0</v>
      </c>
      <c r="BA28" s="215">
        <f t="shared" si="24"/>
        <v>0</v>
      </c>
      <c r="BB28" s="215">
        <f t="shared" si="24"/>
        <v>0</v>
      </c>
      <c r="BC28" s="215">
        <f t="shared" si="24"/>
        <v>0</v>
      </c>
      <c r="BD28" s="215">
        <f t="shared" si="24"/>
        <v>0</v>
      </c>
      <c r="BE28" s="215">
        <f t="shared" si="24"/>
        <v>0</v>
      </c>
      <c r="BF28" s="215">
        <f>SUM(BF2:BF27)</f>
        <v>0</v>
      </c>
      <c r="BG28" s="216">
        <f>SUM(BG2:BG27)</f>
        <v>0</v>
      </c>
      <c r="BH28" s="217">
        <f>SUM(BH2:BH27)</f>
        <v>0</v>
      </c>
      <c r="BI28" s="219">
        <f t="shared" ref="BI28:BO28" si="25">COUNTIF(BI2:BI27,"VRAI")</f>
        <v>0</v>
      </c>
      <c r="BJ28" s="215">
        <f t="shared" si="25"/>
        <v>0</v>
      </c>
      <c r="BK28" s="215">
        <f t="shared" si="25"/>
        <v>0</v>
      </c>
      <c r="BL28" s="215">
        <f t="shared" si="25"/>
        <v>0</v>
      </c>
      <c r="BM28" s="215">
        <f t="shared" si="25"/>
        <v>0</v>
      </c>
      <c r="BN28" s="215">
        <f t="shared" si="25"/>
        <v>0</v>
      </c>
      <c r="BO28" s="215">
        <f t="shared" si="25"/>
        <v>0</v>
      </c>
      <c r="BP28" s="216">
        <f>SUM(BP2:BP27)</f>
        <v>0</v>
      </c>
      <c r="BQ28" s="217">
        <f>SUM(BQ2:BQ27)</f>
        <v>0</v>
      </c>
      <c r="BR28" s="218">
        <f>SUM(BR2:BR27)</f>
        <v>0</v>
      </c>
      <c r="BS28" s="214">
        <f t="shared" ref="BS28:CA28" si="26">COUNTIF(BS2:BS27,"VRAI")</f>
        <v>0</v>
      </c>
      <c r="BT28" s="215">
        <f t="shared" si="26"/>
        <v>0</v>
      </c>
      <c r="BU28" s="215">
        <f t="shared" si="26"/>
        <v>0</v>
      </c>
      <c r="BV28" s="215">
        <f t="shared" si="26"/>
        <v>0</v>
      </c>
      <c r="BW28" s="215">
        <f t="shared" si="26"/>
        <v>0</v>
      </c>
      <c r="BX28" s="215">
        <f t="shared" si="26"/>
        <v>0</v>
      </c>
      <c r="BY28" s="215">
        <f t="shared" si="26"/>
        <v>0</v>
      </c>
      <c r="BZ28" s="215">
        <f t="shared" si="26"/>
        <v>0</v>
      </c>
      <c r="CA28" s="215">
        <f t="shared" si="26"/>
        <v>0</v>
      </c>
      <c r="CB28" s="216">
        <f>SUM(CB2:CB27)</f>
        <v>0</v>
      </c>
      <c r="CC28" s="217">
        <f>SUM(CC2:CC27)</f>
        <v>0</v>
      </c>
      <c r="CD28" s="218">
        <f>SUM(CD2:CD27)</f>
        <v>0</v>
      </c>
      <c r="CE28" s="214">
        <f t="shared" ref="CE28:CJ28" si="27">COUNTIF(CE2:CE27,"VRAI")</f>
        <v>0</v>
      </c>
      <c r="CF28" s="215">
        <f t="shared" si="27"/>
        <v>0</v>
      </c>
      <c r="CG28" s="215">
        <f t="shared" si="27"/>
        <v>0</v>
      </c>
      <c r="CH28" s="215">
        <f t="shared" si="27"/>
        <v>0</v>
      </c>
      <c r="CI28" s="215">
        <f t="shared" si="27"/>
        <v>0</v>
      </c>
      <c r="CJ28" s="215">
        <f t="shared" si="27"/>
        <v>0</v>
      </c>
      <c r="CK28" s="215">
        <f>SUM(CK2:CK27)</f>
        <v>0</v>
      </c>
      <c r="CL28" s="216">
        <f>SUM(CL2:CL27)</f>
        <v>0</v>
      </c>
      <c r="CM28" s="217">
        <f>SUM(CM2:CM27)</f>
        <v>0</v>
      </c>
      <c r="CN28" s="219">
        <f t="shared" ref="CN28:CV28" si="28">COUNTIF(CN2:CN27,"VRAI")</f>
        <v>0</v>
      </c>
      <c r="CO28" s="215">
        <f t="shared" si="28"/>
        <v>0</v>
      </c>
      <c r="CP28" s="215">
        <f t="shared" si="28"/>
        <v>0</v>
      </c>
      <c r="CQ28" s="215">
        <f t="shared" si="28"/>
        <v>0</v>
      </c>
      <c r="CR28" s="215">
        <f t="shared" si="28"/>
        <v>0</v>
      </c>
      <c r="CS28" s="215">
        <f t="shared" si="28"/>
        <v>0</v>
      </c>
      <c r="CT28" s="215">
        <f t="shared" si="28"/>
        <v>0</v>
      </c>
      <c r="CU28" s="215">
        <f t="shared" si="28"/>
        <v>0</v>
      </c>
      <c r="CV28" s="215">
        <f t="shared" si="28"/>
        <v>0</v>
      </c>
      <c r="CW28" s="216">
        <f>SUM(CW2:CW27)</f>
        <v>0</v>
      </c>
      <c r="CX28" s="217">
        <f>SUM(CX2:CX27)</f>
        <v>0</v>
      </c>
      <c r="CY28" s="218">
        <f>SUM(CY2:CY27)</f>
        <v>0</v>
      </c>
      <c r="CZ28" s="214">
        <f t="shared" ref="CZ28:DH28" si="29">COUNTIF(CZ2:CZ27,"VRAI")</f>
        <v>0</v>
      </c>
      <c r="DA28" s="215">
        <f t="shared" si="29"/>
        <v>0</v>
      </c>
      <c r="DB28" s="215">
        <f t="shared" si="29"/>
        <v>0</v>
      </c>
      <c r="DC28" s="215">
        <f t="shared" si="29"/>
        <v>0</v>
      </c>
      <c r="DD28" s="215">
        <f t="shared" si="29"/>
        <v>0</v>
      </c>
      <c r="DE28" s="215">
        <f t="shared" si="29"/>
        <v>0</v>
      </c>
      <c r="DF28" s="215">
        <f t="shared" si="29"/>
        <v>0</v>
      </c>
      <c r="DG28" s="215">
        <f t="shared" si="29"/>
        <v>0</v>
      </c>
      <c r="DH28" s="215">
        <f t="shared" si="29"/>
        <v>0</v>
      </c>
      <c r="DI28" s="215">
        <f>SUM(DI2:DI27)</f>
        <v>0</v>
      </c>
      <c r="DJ28" s="216">
        <f>SUM(DJ2:DJ11)</f>
        <v>0</v>
      </c>
      <c r="DK28" s="217">
        <f>SUM(DK2:DK27)</f>
        <v>0</v>
      </c>
      <c r="DL28" s="219">
        <f>COUNTIF(DL2:DL11,"VRAI")</f>
        <v>0</v>
      </c>
      <c r="DM28" s="215">
        <f>COUNTIF(DM2:DM11,"VRAI")</f>
        <v>0</v>
      </c>
    </row>
  </sheetData>
  <pageMargins left="1" right="1" top="1" bottom="1" header="0.27777800000000002" footer="0.27777800000000002"/>
  <pageSetup scale="76" orientation="portrait"/>
  <headerFooter>
    <oddFooter>&amp;C&amp;"Helvetica,Regular"&amp;11&amp;K000000&amp;P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P24"/>
  <sheetViews>
    <sheetView showGridLines="0" workbookViewId="0">
      <pane xSplit="2" ySplit="1" topLeftCell="C2" activePane="bottomRight" state="frozen"/>
      <selection pane="topRight"/>
      <selection pane="bottomLeft"/>
      <selection pane="bottomRight" activeCell="C2" sqref="C2"/>
    </sheetView>
  </sheetViews>
  <sheetFormatPr baseColWidth="10" defaultColWidth="16.33203125" defaultRowHeight="18" customHeight="1" x14ac:dyDescent="0.15"/>
  <cols>
    <col min="1" max="1" width="29" style="220" customWidth="1"/>
    <col min="2" max="94" width="10" style="220" customWidth="1"/>
    <col min="95" max="95" width="16.33203125" style="220" customWidth="1"/>
    <col min="96" max="16384" width="16.33203125" style="220"/>
  </cols>
  <sheetData>
    <row r="1" spans="1:94" ht="22.5" customHeight="1" x14ac:dyDescent="0.15">
      <c r="A1" s="70" t="s">
        <v>166</v>
      </c>
      <c r="B1" s="168" t="s">
        <v>165</v>
      </c>
      <c r="C1" s="143" t="s">
        <v>162</v>
      </c>
      <c r="D1" s="78">
        <v>44453</v>
      </c>
      <c r="E1" s="73">
        <v>44455</v>
      </c>
      <c r="F1" s="73">
        <v>44460</v>
      </c>
      <c r="G1" s="73">
        <v>44462</v>
      </c>
      <c r="H1" s="73">
        <v>44467</v>
      </c>
      <c r="I1" s="74">
        <v>44469</v>
      </c>
      <c r="J1" s="75" t="s">
        <v>163</v>
      </c>
      <c r="K1" s="76"/>
      <c r="L1" s="79">
        <v>41883</v>
      </c>
      <c r="M1" s="78">
        <v>44474</v>
      </c>
      <c r="N1" s="73">
        <v>44476</v>
      </c>
      <c r="O1" s="221">
        <v>44481</v>
      </c>
      <c r="P1" s="222">
        <v>1.4</v>
      </c>
      <c r="Q1" s="222">
        <v>1.9</v>
      </c>
      <c r="R1" s="223">
        <v>44490</v>
      </c>
      <c r="S1" s="75" t="s">
        <v>163</v>
      </c>
      <c r="T1" s="76"/>
      <c r="U1" s="79">
        <v>41913</v>
      </c>
      <c r="V1" s="78">
        <v>44509</v>
      </c>
      <c r="W1" s="73">
        <v>44516</v>
      </c>
      <c r="X1" s="73">
        <v>44518</v>
      </c>
      <c r="Y1" s="73">
        <v>44525</v>
      </c>
      <c r="Z1" s="73">
        <v>44530</v>
      </c>
      <c r="AA1" s="73"/>
      <c r="AB1" s="74"/>
      <c r="AC1" s="75" t="s">
        <v>163</v>
      </c>
      <c r="AD1" s="76"/>
      <c r="AE1" s="79">
        <v>41944</v>
      </c>
      <c r="AF1" s="78">
        <v>44532</v>
      </c>
      <c r="AG1" s="73"/>
      <c r="AH1" s="73"/>
      <c r="AI1" s="73"/>
      <c r="AJ1" s="73"/>
      <c r="AK1" s="74"/>
      <c r="AL1" s="75" t="s">
        <v>163</v>
      </c>
      <c r="AM1" s="76"/>
      <c r="AN1" s="149" t="s">
        <v>171</v>
      </c>
      <c r="AO1" s="78"/>
      <c r="AP1" s="73"/>
      <c r="AQ1" s="73"/>
      <c r="AR1" s="73"/>
      <c r="AS1" s="73"/>
      <c r="AT1" s="73"/>
      <c r="AU1" s="74"/>
      <c r="AV1" s="224"/>
      <c r="AW1" s="75" t="s">
        <v>163</v>
      </c>
      <c r="AX1" s="76"/>
      <c r="AY1" s="79">
        <v>41640</v>
      </c>
      <c r="AZ1" s="82"/>
      <c r="BA1" s="82"/>
      <c r="BB1" s="82"/>
      <c r="BC1" s="82"/>
      <c r="BD1" s="225" t="s">
        <v>163</v>
      </c>
      <c r="BE1" s="76"/>
      <c r="BF1" s="149" t="s">
        <v>164</v>
      </c>
      <c r="BG1" s="78"/>
      <c r="BH1" s="73"/>
      <c r="BI1" s="73"/>
      <c r="BJ1" s="74"/>
      <c r="BK1" s="226"/>
      <c r="BL1" s="226"/>
      <c r="BM1" s="226"/>
      <c r="BN1" s="75" t="s">
        <v>163</v>
      </c>
      <c r="BO1" s="76"/>
      <c r="BP1" s="79">
        <v>41699</v>
      </c>
      <c r="BQ1" s="227"/>
      <c r="BR1" s="226"/>
      <c r="BS1" s="228"/>
      <c r="BT1" s="225" t="s">
        <v>163</v>
      </c>
      <c r="BU1" s="76"/>
      <c r="BV1" s="79">
        <v>41730</v>
      </c>
      <c r="BW1" s="78"/>
      <c r="BX1" s="74"/>
      <c r="BY1" s="226"/>
      <c r="BZ1" s="226"/>
      <c r="CA1" s="226"/>
      <c r="CB1" s="226"/>
      <c r="CC1" s="226"/>
      <c r="CD1" s="75" t="s">
        <v>163</v>
      </c>
      <c r="CE1" s="76"/>
      <c r="CF1" s="149" t="s">
        <v>172</v>
      </c>
      <c r="CG1" s="78"/>
      <c r="CH1" s="73"/>
      <c r="CI1" s="74"/>
      <c r="CJ1" s="229"/>
      <c r="CK1" s="225" t="s">
        <v>163</v>
      </c>
      <c r="CL1" s="76"/>
      <c r="CM1" s="79">
        <v>41791</v>
      </c>
      <c r="CN1" s="230"/>
      <c r="CO1" s="86"/>
      <c r="CP1" s="86"/>
    </row>
    <row r="2" spans="1:94" ht="21" customHeight="1" x14ac:dyDescent="0.15">
      <c r="A2" s="231" t="s">
        <v>126</v>
      </c>
      <c r="B2" s="179" t="b">
        <v>0</v>
      </c>
      <c r="C2" s="97" t="b">
        <v>1</v>
      </c>
      <c r="D2" s="95" t="b">
        <v>1</v>
      </c>
      <c r="E2" s="90" t="b">
        <v>1</v>
      </c>
      <c r="F2" s="90" t="b">
        <v>1</v>
      </c>
      <c r="G2" s="90" t="b">
        <v>1</v>
      </c>
      <c r="H2" s="90" t="b">
        <v>1</v>
      </c>
      <c r="I2" s="91" t="b">
        <v>1</v>
      </c>
      <c r="J2" s="92">
        <f t="shared" ref="J2:J23" si="0">COUNTIF(D2:I2,"VRAI")</f>
        <v>6</v>
      </c>
      <c r="K2" s="93"/>
      <c r="L2" s="94">
        <f t="shared" ref="L2:L23" si="1">SUM(J2:K2)</f>
        <v>6</v>
      </c>
      <c r="M2" s="95" t="b">
        <v>1</v>
      </c>
      <c r="N2" s="90" t="b">
        <v>1</v>
      </c>
      <c r="O2" s="90" t="b">
        <v>1</v>
      </c>
      <c r="P2" s="90" t="b">
        <v>1</v>
      </c>
      <c r="Q2" s="90" t="b">
        <v>1</v>
      </c>
      <c r="R2" s="91" t="b">
        <v>1</v>
      </c>
      <c r="S2" s="92">
        <f t="shared" ref="S2:S23" si="2">COUNTIF(M2:R2,"VRAI")</f>
        <v>6</v>
      </c>
      <c r="T2" s="93"/>
      <c r="U2" s="94">
        <f t="shared" ref="U2:U23" si="3">SUM(S2:T2)</f>
        <v>6</v>
      </c>
      <c r="V2" s="95" t="b">
        <v>1</v>
      </c>
      <c r="W2" s="90" t="b">
        <v>1</v>
      </c>
      <c r="X2" s="90" t="b">
        <v>1</v>
      </c>
      <c r="Y2" s="90" t="b">
        <v>0</v>
      </c>
      <c r="Z2" s="90" t="b">
        <v>0</v>
      </c>
      <c r="AA2" s="90" t="b">
        <v>0</v>
      </c>
      <c r="AB2" s="91" t="b">
        <v>0</v>
      </c>
      <c r="AC2" s="92">
        <f t="shared" ref="AC2:AC23" si="4">COUNTIF(V2:AB2,"VRAI")</f>
        <v>3</v>
      </c>
      <c r="AD2" s="93"/>
      <c r="AE2" s="94">
        <f t="shared" ref="AE2:AE23" si="5">SUM(AC2:AD2)</f>
        <v>3</v>
      </c>
      <c r="AF2" s="95" t="b">
        <v>0</v>
      </c>
      <c r="AG2" s="90" t="b">
        <v>0</v>
      </c>
      <c r="AH2" s="90" t="b">
        <v>0</v>
      </c>
      <c r="AI2" s="90" t="b">
        <v>0</v>
      </c>
      <c r="AJ2" s="90" t="b">
        <v>0</v>
      </c>
      <c r="AK2" s="91" t="b">
        <v>0</v>
      </c>
      <c r="AL2" s="92">
        <f>COUNTIF(AF2:AK2,"VRAI")</f>
        <v>0</v>
      </c>
      <c r="AM2" s="93"/>
      <c r="AN2" s="94">
        <f t="shared" ref="AN2:AN23" si="6">SUM(AL2:AM2)</f>
        <v>0</v>
      </c>
      <c r="AO2" s="95" t="b">
        <v>0</v>
      </c>
      <c r="AP2" s="90" t="b">
        <v>0</v>
      </c>
      <c r="AQ2" s="90" t="b">
        <v>0</v>
      </c>
      <c r="AR2" s="90" t="b">
        <v>0</v>
      </c>
      <c r="AS2" s="90" t="b">
        <v>0</v>
      </c>
      <c r="AT2" s="90" t="b">
        <v>0</v>
      </c>
      <c r="AU2" s="91" t="b">
        <v>0</v>
      </c>
      <c r="AV2" s="92" t="b">
        <v>0</v>
      </c>
      <c r="AW2" s="92">
        <f t="shared" ref="AW2:AW23" si="7">COUNTIF(AO2:AV2,"vrai")</f>
        <v>0</v>
      </c>
      <c r="AX2" s="93"/>
      <c r="AY2" s="94">
        <f t="shared" ref="AY2:AY23" si="8">SUM(AW2:AX2)</f>
        <v>0</v>
      </c>
      <c r="AZ2" s="88" t="b">
        <v>0</v>
      </c>
      <c r="BA2" s="92" t="b">
        <v>0</v>
      </c>
      <c r="BB2" s="92" t="b">
        <v>0</v>
      </c>
      <c r="BC2" s="92" t="b">
        <v>0</v>
      </c>
      <c r="BD2" s="92">
        <f t="shared" ref="BD2:BD23" si="9">COUNTIF(AZ2:BC2,"VRAI")</f>
        <v>0</v>
      </c>
      <c r="BE2" s="93"/>
      <c r="BF2" s="94">
        <f t="shared" ref="BF2:BF23" si="10">SUM(BD2:BE2)</f>
        <v>0</v>
      </c>
      <c r="BG2" s="88" t="b">
        <v>0</v>
      </c>
      <c r="BH2" s="92" t="b">
        <v>0</v>
      </c>
      <c r="BI2" s="92" t="b">
        <v>0</v>
      </c>
      <c r="BJ2" s="92" t="b">
        <v>0</v>
      </c>
      <c r="BK2" s="92" t="b">
        <v>0</v>
      </c>
      <c r="BL2" s="92" t="b">
        <v>0</v>
      </c>
      <c r="BM2" s="92" t="b">
        <v>0</v>
      </c>
      <c r="BN2" s="92">
        <f t="shared" ref="BN2:BN23" si="11">COUNTIF(BG2:BM2,"VRAI")</f>
        <v>0</v>
      </c>
      <c r="BO2" s="93"/>
      <c r="BP2" s="94">
        <f t="shared" ref="BP2:BP23" si="12">SUM(BN2:BO2)</f>
        <v>0</v>
      </c>
      <c r="BQ2" s="88" t="b">
        <v>0</v>
      </c>
      <c r="BR2" s="92" t="b">
        <v>0</v>
      </c>
      <c r="BS2" s="92" t="b">
        <v>0</v>
      </c>
      <c r="BT2" s="92">
        <f t="shared" ref="BT2:BT23" si="13">COUNTIF(BQ2:BS2,"VRAI")</f>
        <v>0</v>
      </c>
      <c r="BU2" s="93"/>
      <c r="BV2" s="94">
        <f t="shared" ref="BV2:BV23" si="14">SUM(BT2:BU2)</f>
        <v>0</v>
      </c>
      <c r="BW2" s="88" t="b">
        <v>0</v>
      </c>
      <c r="BX2" s="92" t="b">
        <v>0</v>
      </c>
      <c r="BY2" s="92" t="b">
        <v>0</v>
      </c>
      <c r="BZ2" s="92" t="b">
        <v>0</v>
      </c>
      <c r="CA2" s="92" t="b">
        <v>0</v>
      </c>
      <c r="CB2" s="92" t="b">
        <v>0</v>
      </c>
      <c r="CC2" s="92" t="b">
        <v>0</v>
      </c>
      <c r="CD2" s="92">
        <f t="shared" ref="CD2:CD23" si="15">COUNTIF(BW2:CC2,"VRAI")</f>
        <v>0</v>
      </c>
      <c r="CE2" s="93"/>
      <c r="CF2" s="94">
        <f t="shared" ref="CF2:CF23" si="16">SUM(CD2:CE2)</f>
        <v>0</v>
      </c>
      <c r="CG2" s="95" t="b">
        <v>0</v>
      </c>
      <c r="CH2" s="90" t="b">
        <v>0</v>
      </c>
      <c r="CI2" s="91" t="b">
        <v>0</v>
      </c>
      <c r="CJ2" s="94" t="b">
        <v>0</v>
      </c>
      <c r="CK2" s="88">
        <f t="shared" ref="CK2:CK23" si="17">COUNTIF(CG2:CJ2,"VRAI")</f>
        <v>0</v>
      </c>
      <c r="CL2" s="93"/>
      <c r="CM2" s="94">
        <f t="shared" ref="CM2:CM23" si="18">SUM(CK2:CL2)</f>
        <v>0</v>
      </c>
      <c r="CN2" s="97" t="b">
        <v>0</v>
      </c>
      <c r="CO2" s="97" t="b">
        <v>0</v>
      </c>
      <c r="CP2" s="97" t="b">
        <v>0</v>
      </c>
    </row>
    <row r="3" spans="1:94" ht="21" customHeight="1" x14ac:dyDescent="0.15">
      <c r="A3" s="231" t="s">
        <v>122</v>
      </c>
      <c r="B3" s="195" t="b">
        <v>1</v>
      </c>
      <c r="C3" s="97" t="b">
        <v>1</v>
      </c>
      <c r="D3" s="95" t="b">
        <v>1</v>
      </c>
      <c r="E3" s="90" t="b">
        <v>1</v>
      </c>
      <c r="F3" s="90" t="b">
        <v>1</v>
      </c>
      <c r="G3" s="90" t="b">
        <v>1</v>
      </c>
      <c r="H3" s="90" t="b">
        <v>1</v>
      </c>
      <c r="I3" s="91" t="b">
        <v>1</v>
      </c>
      <c r="J3" s="92">
        <f t="shared" si="0"/>
        <v>6</v>
      </c>
      <c r="K3" s="93"/>
      <c r="L3" s="94">
        <f t="shared" si="1"/>
        <v>6</v>
      </c>
      <c r="M3" s="95" t="b">
        <v>1</v>
      </c>
      <c r="N3" s="90" t="b">
        <v>1</v>
      </c>
      <c r="O3" s="90" t="b">
        <v>1</v>
      </c>
      <c r="P3" s="90" t="b">
        <v>1</v>
      </c>
      <c r="Q3" s="90" t="b">
        <v>1</v>
      </c>
      <c r="R3" s="91" t="b">
        <v>1</v>
      </c>
      <c r="S3" s="92">
        <f t="shared" si="2"/>
        <v>6</v>
      </c>
      <c r="T3" s="93"/>
      <c r="U3" s="94">
        <f t="shared" si="3"/>
        <v>6</v>
      </c>
      <c r="V3" s="95" t="b">
        <v>1</v>
      </c>
      <c r="W3" s="90" t="b">
        <v>1</v>
      </c>
      <c r="X3" s="90" t="b">
        <v>1</v>
      </c>
      <c r="Y3" s="90" t="b">
        <v>1</v>
      </c>
      <c r="Z3" s="90" t="b">
        <v>1</v>
      </c>
      <c r="AA3" s="90" t="b">
        <v>0</v>
      </c>
      <c r="AB3" s="91" t="b">
        <v>0</v>
      </c>
      <c r="AC3" s="92">
        <f t="shared" si="4"/>
        <v>5</v>
      </c>
      <c r="AD3" s="93"/>
      <c r="AE3" s="94">
        <f t="shared" si="5"/>
        <v>5</v>
      </c>
      <c r="AF3" s="95" t="b">
        <v>1</v>
      </c>
      <c r="AG3" s="90" t="b">
        <v>0</v>
      </c>
      <c r="AH3" s="90" t="b">
        <v>0</v>
      </c>
      <c r="AI3" s="90" t="b">
        <v>0</v>
      </c>
      <c r="AJ3" s="90" t="b">
        <v>0</v>
      </c>
      <c r="AK3" s="91" t="b">
        <v>0</v>
      </c>
      <c r="AL3" s="92">
        <f>COUNTIF(AF3:AI3,"VRAI")</f>
        <v>1</v>
      </c>
      <c r="AM3" s="93"/>
      <c r="AN3" s="94">
        <f t="shared" si="6"/>
        <v>1</v>
      </c>
      <c r="AO3" s="95" t="b">
        <v>0</v>
      </c>
      <c r="AP3" s="90" t="b">
        <v>0</v>
      </c>
      <c r="AQ3" s="90" t="b">
        <v>0</v>
      </c>
      <c r="AR3" s="90" t="b">
        <v>0</v>
      </c>
      <c r="AS3" s="90" t="b">
        <v>0</v>
      </c>
      <c r="AT3" s="90" t="b">
        <v>0</v>
      </c>
      <c r="AU3" s="91" t="b">
        <v>0</v>
      </c>
      <c r="AV3" s="92" t="b">
        <v>0</v>
      </c>
      <c r="AW3" s="92">
        <f t="shared" si="7"/>
        <v>0</v>
      </c>
      <c r="AX3" s="93"/>
      <c r="AY3" s="94">
        <f t="shared" si="8"/>
        <v>0</v>
      </c>
      <c r="AZ3" s="88" t="b">
        <v>0</v>
      </c>
      <c r="BA3" s="92" t="b">
        <v>0</v>
      </c>
      <c r="BB3" s="92" t="b">
        <v>0</v>
      </c>
      <c r="BC3" s="92" t="b">
        <v>0</v>
      </c>
      <c r="BD3" s="92">
        <f t="shared" si="9"/>
        <v>0</v>
      </c>
      <c r="BE3" s="93"/>
      <c r="BF3" s="94">
        <f t="shared" si="10"/>
        <v>0</v>
      </c>
      <c r="BG3" s="88" t="b">
        <v>0</v>
      </c>
      <c r="BH3" s="92" t="b">
        <v>0</v>
      </c>
      <c r="BI3" s="92" t="b">
        <v>0</v>
      </c>
      <c r="BJ3" s="92" t="b">
        <v>0</v>
      </c>
      <c r="BK3" s="92" t="b">
        <v>0</v>
      </c>
      <c r="BL3" s="92" t="b">
        <v>0</v>
      </c>
      <c r="BM3" s="92" t="b">
        <v>0</v>
      </c>
      <c r="BN3" s="92">
        <f t="shared" si="11"/>
        <v>0</v>
      </c>
      <c r="BO3" s="93"/>
      <c r="BP3" s="94">
        <f t="shared" si="12"/>
        <v>0</v>
      </c>
      <c r="BQ3" s="88" t="b">
        <v>0</v>
      </c>
      <c r="BR3" s="92" t="b">
        <v>0</v>
      </c>
      <c r="BS3" s="92" t="b">
        <v>0</v>
      </c>
      <c r="BT3" s="92">
        <f t="shared" si="13"/>
        <v>0</v>
      </c>
      <c r="BU3" s="93"/>
      <c r="BV3" s="94">
        <f t="shared" si="14"/>
        <v>0</v>
      </c>
      <c r="BW3" s="88" t="b">
        <v>0</v>
      </c>
      <c r="BX3" s="92" t="b">
        <v>0</v>
      </c>
      <c r="BY3" s="92" t="b">
        <v>0</v>
      </c>
      <c r="BZ3" s="92" t="b">
        <v>0</v>
      </c>
      <c r="CA3" s="92" t="b">
        <v>0</v>
      </c>
      <c r="CB3" s="92" t="b">
        <v>0</v>
      </c>
      <c r="CC3" s="92" t="b">
        <v>0</v>
      </c>
      <c r="CD3" s="92">
        <f t="shared" si="15"/>
        <v>0</v>
      </c>
      <c r="CE3" s="93"/>
      <c r="CF3" s="94">
        <f t="shared" si="16"/>
        <v>0</v>
      </c>
      <c r="CG3" s="95" t="b">
        <v>0</v>
      </c>
      <c r="CH3" s="90" t="b">
        <v>0</v>
      </c>
      <c r="CI3" s="91" t="b">
        <v>0</v>
      </c>
      <c r="CJ3" s="94" t="b">
        <v>0</v>
      </c>
      <c r="CK3" s="88">
        <f t="shared" si="17"/>
        <v>0</v>
      </c>
      <c r="CL3" s="93"/>
      <c r="CM3" s="94">
        <f t="shared" si="18"/>
        <v>0</v>
      </c>
      <c r="CN3" s="97" t="b">
        <v>0</v>
      </c>
      <c r="CO3" s="97" t="b">
        <v>0</v>
      </c>
      <c r="CP3" s="97" t="b">
        <v>0</v>
      </c>
    </row>
    <row r="4" spans="1:94" ht="21" customHeight="1" x14ac:dyDescent="0.15">
      <c r="A4" s="231" t="s">
        <v>124</v>
      </c>
      <c r="B4" s="232" t="b">
        <v>0</v>
      </c>
      <c r="C4" s="97" t="b">
        <v>1</v>
      </c>
      <c r="D4" s="95" t="b">
        <v>1</v>
      </c>
      <c r="E4" s="90" t="b">
        <v>1</v>
      </c>
      <c r="F4" s="90" t="b">
        <v>1</v>
      </c>
      <c r="G4" s="90" t="b">
        <v>1</v>
      </c>
      <c r="H4" s="90" t="b">
        <v>1</v>
      </c>
      <c r="I4" s="91" t="b">
        <v>0</v>
      </c>
      <c r="J4" s="92">
        <f t="shared" si="0"/>
        <v>5</v>
      </c>
      <c r="K4" s="93"/>
      <c r="L4" s="94">
        <f t="shared" si="1"/>
        <v>5</v>
      </c>
      <c r="M4" s="95" t="b">
        <v>1</v>
      </c>
      <c r="N4" s="90" t="b">
        <v>1</v>
      </c>
      <c r="O4" s="90" t="b">
        <v>1</v>
      </c>
      <c r="P4" s="90" t="b">
        <v>1</v>
      </c>
      <c r="Q4" s="90" t="b">
        <v>1</v>
      </c>
      <c r="R4" s="91" t="b">
        <v>1</v>
      </c>
      <c r="S4" s="92">
        <f t="shared" si="2"/>
        <v>6</v>
      </c>
      <c r="T4" s="93"/>
      <c r="U4" s="94">
        <f t="shared" si="3"/>
        <v>6</v>
      </c>
      <c r="V4" s="95" t="b">
        <v>1</v>
      </c>
      <c r="W4" s="90" t="b">
        <v>1</v>
      </c>
      <c r="X4" s="90" t="b">
        <v>1</v>
      </c>
      <c r="Y4" s="90" t="b">
        <v>1</v>
      </c>
      <c r="Z4" s="90" t="b">
        <v>1</v>
      </c>
      <c r="AA4" s="90" t="b">
        <v>0</v>
      </c>
      <c r="AB4" s="91" t="b">
        <v>0</v>
      </c>
      <c r="AC4" s="92">
        <f t="shared" si="4"/>
        <v>5</v>
      </c>
      <c r="AD4" s="93"/>
      <c r="AE4" s="94">
        <f t="shared" si="5"/>
        <v>5</v>
      </c>
      <c r="AF4" s="95" t="b">
        <v>1</v>
      </c>
      <c r="AG4" s="90" t="b">
        <v>0</v>
      </c>
      <c r="AH4" s="90" t="b">
        <v>0</v>
      </c>
      <c r="AI4" s="90" t="b">
        <v>0</v>
      </c>
      <c r="AJ4" s="90" t="b">
        <v>0</v>
      </c>
      <c r="AK4" s="91" t="b">
        <v>0</v>
      </c>
      <c r="AL4" s="92">
        <f>COUNTIF(AF4:AK4,"VRAI")</f>
        <v>1</v>
      </c>
      <c r="AM4" s="93"/>
      <c r="AN4" s="94">
        <f t="shared" si="6"/>
        <v>1</v>
      </c>
      <c r="AO4" s="95" t="b">
        <v>0</v>
      </c>
      <c r="AP4" s="90" t="b">
        <v>0</v>
      </c>
      <c r="AQ4" s="90" t="b">
        <v>0</v>
      </c>
      <c r="AR4" s="90" t="b">
        <v>0</v>
      </c>
      <c r="AS4" s="90" t="b">
        <v>0</v>
      </c>
      <c r="AT4" s="90" t="b">
        <v>0</v>
      </c>
      <c r="AU4" s="91" t="b">
        <v>0</v>
      </c>
      <c r="AV4" s="92" t="b">
        <v>0</v>
      </c>
      <c r="AW4" s="92">
        <f t="shared" si="7"/>
        <v>0</v>
      </c>
      <c r="AX4" s="93"/>
      <c r="AY4" s="94">
        <f t="shared" si="8"/>
        <v>0</v>
      </c>
      <c r="AZ4" s="88" t="b">
        <v>0</v>
      </c>
      <c r="BA4" s="92" t="b">
        <v>0</v>
      </c>
      <c r="BB4" s="92" t="b">
        <v>0</v>
      </c>
      <c r="BC4" s="92" t="b">
        <v>0</v>
      </c>
      <c r="BD4" s="92">
        <f t="shared" si="9"/>
        <v>0</v>
      </c>
      <c r="BE4" s="93"/>
      <c r="BF4" s="94">
        <f t="shared" si="10"/>
        <v>0</v>
      </c>
      <c r="BG4" s="88" t="b">
        <v>0</v>
      </c>
      <c r="BH4" s="92" t="b">
        <v>0</v>
      </c>
      <c r="BI4" s="92" t="b">
        <v>0</v>
      </c>
      <c r="BJ4" s="92" t="b">
        <v>0</v>
      </c>
      <c r="BK4" s="92" t="b">
        <v>0</v>
      </c>
      <c r="BL4" s="92" t="b">
        <v>0</v>
      </c>
      <c r="BM4" s="92" t="b">
        <v>0</v>
      </c>
      <c r="BN4" s="92">
        <f t="shared" si="11"/>
        <v>0</v>
      </c>
      <c r="BO4" s="93"/>
      <c r="BP4" s="94">
        <f t="shared" si="12"/>
        <v>0</v>
      </c>
      <c r="BQ4" s="88" t="b">
        <v>0</v>
      </c>
      <c r="BR4" s="92" t="b">
        <v>0</v>
      </c>
      <c r="BS4" s="92" t="b">
        <v>0</v>
      </c>
      <c r="BT4" s="92">
        <f t="shared" si="13"/>
        <v>0</v>
      </c>
      <c r="BU4" s="93"/>
      <c r="BV4" s="94">
        <f t="shared" si="14"/>
        <v>0</v>
      </c>
      <c r="BW4" s="88" t="b">
        <v>0</v>
      </c>
      <c r="BX4" s="92" t="b">
        <v>0</v>
      </c>
      <c r="BY4" s="92" t="b">
        <v>0</v>
      </c>
      <c r="BZ4" s="92" t="b">
        <v>0</v>
      </c>
      <c r="CA4" s="92" t="b">
        <v>0</v>
      </c>
      <c r="CB4" s="92" t="b">
        <v>0</v>
      </c>
      <c r="CC4" s="92" t="b">
        <v>0</v>
      </c>
      <c r="CD4" s="92">
        <f t="shared" si="15"/>
        <v>0</v>
      </c>
      <c r="CE4" s="93"/>
      <c r="CF4" s="94">
        <f t="shared" si="16"/>
        <v>0</v>
      </c>
      <c r="CG4" s="95" t="b">
        <v>0</v>
      </c>
      <c r="CH4" s="90" t="b">
        <v>0</v>
      </c>
      <c r="CI4" s="91" t="b">
        <v>0</v>
      </c>
      <c r="CJ4" s="94" t="b">
        <v>0</v>
      </c>
      <c r="CK4" s="88">
        <f t="shared" si="17"/>
        <v>0</v>
      </c>
      <c r="CL4" s="93"/>
      <c r="CM4" s="94">
        <f t="shared" si="18"/>
        <v>0</v>
      </c>
      <c r="CN4" s="97" t="b">
        <v>0</v>
      </c>
      <c r="CO4" s="97" t="b">
        <v>0</v>
      </c>
      <c r="CP4" s="97" t="b">
        <v>0</v>
      </c>
    </row>
    <row r="5" spans="1:94" ht="21" customHeight="1" x14ac:dyDescent="0.15">
      <c r="A5" s="201" t="s">
        <v>131</v>
      </c>
      <c r="B5" s="233" t="b">
        <v>0</v>
      </c>
      <c r="C5" s="97" t="b">
        <v>1</v>
      </c>
      <c r="D5" s="95" t="b">
        <v>1</v>
      </c>
      <c r="E5" s="90" t="b">
        <v>0</v>
      </c>
      <c r="F5" s="90" t="b">
        <v>1</v>
      </c>
      <c r="G5" s="90" t="b">
        <v>0</v>
      </c>
      <c r="H5" s="90" t="b">
        <v>0</v>
      </c>
      <c r="I5" s="91" t="b">
        <v>0</v>
      </c>
      <c r="J5" s="92">
        <f t="shared" si="0"/>
        <v>2</v>
      </c>
      <c r="K5" s="93"/>
      <c r="L5" s="94">
        <f t="shared" si="1"/>
        <v>2</v>
      </c>
      <c r="M5" s="95" t="b">
        <v>1</v>
      </c>
      <c r="N5" s="90" t="b">
        <v>0</v>
      </c>
      <c r="O5" s="90" t="b">
        <v>0</v>
      </c>
      <c r="P5" s="90" t="b">
        <v>0</v>
      </c>
      <c r="Q5" s="90" t="b">
        <v>1</v>
      </c>
      <c r="R5" s="91" t="b">
        <v>0</v>
      </c>
      <c r="S5" s="92">
        <f t="shared" si="2"/>
        <v>2</v>
      </c>
      <c r="T5" s="92">
        <v>1</v>
      </c>
      <c r="U5" s="94">
        <f t="shared" si="3"/>
        <v>3</v>
      </c>
      <c r="V5" s="95" t="b">
        <v>1</v>
      </c>
      <c r="W5" s="90" t="b">
        <v>1</v>
      </c>
      <c r="X5" s="90" t="b">
        <v>0</v>
      </c>
      <c r="Y5" s="90" t="b">
        <v>0</v>
      </c>
      <c r="Z5" s="90" t="b">
        <v>1</v>
      </c>
      <c r="AA5" s="90" t="b">
        <v>0</v>
      </c>
      <c r="AB5" s="91" t="b">
        <v>0</v>
      </c>
      <c r="AC5" s="92">
        <f t="shared" si="4"/>
        <v>3</v>
      </c>
      <c r="AD5" s="92">
        <v>3</v>
      </c>
      <c r="AE5" s="94">
        <f t="shared" si="5"/>
        <v>6</v>
      </c>
      <c r="AF5" s="95" t="b">
        <v>0</v>
      </c>
      <c r="AG5" s="90" t="b">
        <v>0</v>
      </c>
      <c r="AH5" s="90" t="b">
        <v>0</v>
      </c>
      <c r="AI5" s="90" t="b">
        <v>0</v>
      </c>
      <c r="AJ5" s="90" t="b">
        <v>0</v>
      </c>
      <c r="AK5" s="91" t="b">
        <v>0</v>
      </c>
      <c r="AL5" s="92">
        <f>COUNTIF(AF5:AK5,"VRAI")</f>
        <v>0</v>
      </c>
      <c r="AM5" s="92">
        <v>1</v>
      </c>
      <c r="AN5" s="94">
        <f t="shared" si="6"/>
        <v>1</v>
      </c>
      <c r="AO5" s="95" t="b">
        <v>0</v>
      </c>
      <c r="AP5" s="90" t="b">
        <v>0</v>
      </c>
      <c r="AQ5" s="90" t="b">
        <v>0</v>
      </c>
      <c r="AR5" s="90" t="b">
        <v>0</v>
      </c>
      <c r="AS5" s="90" t="b">
        <v>0</v>
      </c>
      <c r="AT5" s="90" t="b">
        <v>0</v>
      </c>
      <c r="AU5" s="91" t="b">
        <v>0</v>
      </c>
      <c r="AV5" s="92" t="b">
        <v>0</v>
      </c>
      <c r="AW5" s="92">
        <f t="shared" si="7"/>
        <v>0</v>
      </c>
      <c r="AX5" s="93"/>
      <c r="AY5" s="94">
        <f t="shared" si="8"/>
        <v>0</v>
      </c>
      <c r="AZ5" s="88" t="b">
        <v>0</v>
      </c>
      <c r="BA5" s="92" t="b">
        <v>0</v>
      </c>
      <c r="BB5" s="92" t="b">
        <v>0</v>
      </c>
      <c r="BC5" s="92" t="b">
        <v>0</v>
      </c>
      <c r="BD5" s="92">
        <f t="shared" si="9"/>
        <v>0</v>
      </c>
      <c r="BE5" s="93"/>
      <c r="BF5" s="94">
        <f t="shared" si="10"/>
        <v>0</v>
      </c>
      <c r="BG5" s="88" t="b">
        <v>0</v>
      </c>
      <c r="BH5" s="92" t="b">
        <v>0</v>
      </c>
      <c r="BI5" s="92" t="b">
        <v>0</v>
      </c>
      <c r="BJ5" s="92" t="b">
        <v>0</v>
      </c>
      <c r="BK5" s="92" t="b">
        <v>0</v>
      </c>
      <c r="BL5" s="92" t="b">
        <v>0</v>
      </c>
      <c r="BM5" s="92" t="b">
        <v>0</v>
      </c>
      <c r="BN5" s="92">
        <f t="shared" si="11"/>
        <v>0</v>
      </c>
      <c r="BO5" s="93"/>
      <c r="BP5" s="94">
        <f t="shared" si="12"/>
        <v>0</v>
      </c>
      <c r="BQ5" s="88" t="b">
        <v>0</v>
      </c>
      <c r="BR5" s="92" t="b">
        <v>0</v>
      </c>
      <c r="BS5" s="92" t="b">
        <v>0</v>
      </c>
      <c r="BT5" s="92">
        <f t="shared" si="13"/>
        <v>0</v>
      </c>
      <c r="BU5" s="93"/>
      <c r="BV5" s="94">
        <f t="shared" si="14"/>
        <v>0</v>
      </c>
      <c r="BW5" s="88" t="b">
        <v>0</v>
      </c>
      <c r="BX5" s="92" t="b">
        <v>0</v>
      </c>
      <c r="BY5" s="92" t="b">
        <v>0</v>
      </c>
      <c r="BZ5" s="92" t="b">
        <v>0</v>
      </c>
      <c r="CA5" s="92" t="b">
        <v>0</v>
      </c>
      <c r="CB5" s="92" t="b">
        <v>0</v>
      </c>
      <c r="CC5" s="92" t="b">
        <v>0</v>
      </c>
      <c r="CD5" s="92">
        <f t="shared" si="15"/>
        <v>0</v>
      </c>
      <c r="CE5" s="93"/>
      <c r="CF5" s="94">
        <f t="shared" si="16"/>
        <v>0</v>
      </c>
      <c r="CG5" s="95" t="b">
        <v>0</v>
      </c>
      <c r="CH5" s="90" t="b">
        <v>0</v>
      </c>
      <c r="CI5" s="91" t="b">
        <v>0</v>
      </c>
      <c r="CJ5" s="94" t="b">
        <v>0</v>
      </c>
      <c r="CK5" s="88">
        <f t="shared" si="17"/>
        <v>0</v>
      </c>
      <c r="CL5" s="93"/>
      <c r="CM5" s="94">
        <f t="shared" si="18"/>
        <v>0</v>
      </c>
      <c r="CN5" s="97" t="b">
        <v>0</v>
      </c>
      <c r="CO5" s="97" t="b">
        <v>0</v>
      </c>
      <c r="CP5" s="97" t="b">
        <v>0</v>
      </c>
    </row>
    <row r="6" spans="1:94" ht="21" customHeight="1" x14ac:dyDescent="0.15">
      <c r="A6" s="201" t="s">
        <v>132</v>
      </c>
      <c r="B6" s="234" t="b">
        <v>0</v>
      </c>
      <c r="C6" s="97" t="b">
        <v>1</v>
      </c>
      <c r="D6" s="95" t="b">
        <v>0</v>
      </c>
      <c r="E6" s="90" t="b">
        <v>0</v>
      </c>
      <c r="F6" s="90" t="b">
        <v>0</v>
      </c>
      <c r="G6" s="90" t="b">
        <v>0</v>
      </c>
      <c r="H6" s="90" t="b">
        <v>0</v>
      </c>
      <c r="I6" s="91" t="b">
        <v>0</v>
      </c>
      <c r="J6" s="92">
        <f t="shared" si="0"/>
        <v>0</v>
      </c>
      <c r="K6" s="93"/>
      <c r="L6" s="94">
        <f t="shared" si="1"/>
        <v>0</v>
      </c>
      <c r="M6" s="95" t="b">
        <v>1</v>
      </c>
      <c r="N6" s="90" t="b">
        <v>1</v>
      </c>
      <c r="O6" s="90" t="b">
        <v>0</v>
      </c>
      <c r="P6" s="90" t="b">
        <v>0</v>
      </c>
      <c r="Q6" s="90" t="b">
        <v>1</v>
      </c>
      <c r="R6" s="91" t="b">
        <v>1</v>
      </c>
      <c r="S6" s="92">
        <f t="shared" si="2"/>
        <v>4</v>
      </c>
      <c r="T6" s="93"/>
      <c r="U6" s="94">
        <f t="shared" si="3"/>
        <v>4</v>
      </c>
      <c r="V6" s="95" t="b">
        <v>1</v>
      </c>
      <c r="W6" s="90" t="b">
        <v>0</v>
      </c>
      <c r="X6" s="90" t="b">
        <v>1</v>
      </c>
      <c r="Y6" s="90" t="b">
        <v>1</v>
      </c>
      <c r="Z6" s="90" t="b">
        <v>1</v>
      </c>
      <c r="AA6" s="90" t="b">
        <v>0</v>
      </c>
      <c r="AB6" s="91" t="b">
        <v>0</v>
      </c>
      <c r="AC6" s="92">
        <f t="shared" si="4"/>
        <v>4</v>
      </c>
      <c r="AD6" s="93"/>
      <c r="AE6" s="94">
        <f t="shared" si="5"/>
        <v>4</v>
      </c>
      <c r="AF6" s="95" t="b">
        <v>0</v>
      </c>
      <c r="AG6" s="90" t="b">
        <v>0</v>
      </c>
      <c r="AH6" s="90" t="b">
        <v>0</v>
      </c>
      <c r="AI6" s="90" t="b">
        <v>0</v>
      </c>
      <c r="AJ6" s="90" t="b">
        <v>0</v>
      </c>
      <c r="AK6" s="91" t="b">
        <v>0</v>
      </c>
      <c r="AL6" s="92">
        <f>COUNTIF(AF6:AK6,"VRAI")</f>
        <v>0</v>
      </c>
      <c r="AM6" s="93"/>
      <c r="AN6" s="94">
        <f t="shared" si="6"/>
        <v>0</v>
      </c>
      <c r="AO6" s="95" t="b">
        <v>0</v>
      </c>
      <c r="AP6" s="90" t="b">
        <v>0</v>
      </c>
      <c r="AQ6" s="90" t="b">
        <v>0</v>
      </c>
      <c r="AR6" s="90" t="b">
        <v>0</v>
      </c>
      <c r="AS6" s="90" t="b">
        <v>0</v>
      </c>
      <c r="AT6" s="90" t="b">
        <v>0</v>
      </c>
      <c r="AU6" s="91" t="b">
        <v>0</v>
      </c>
      <c r="AV6" s="92" t="b">
        <v>0</v>
      </c>
      <c r="AW6" s="92">
        <f t="shared" si="7"/>
        <v>0</v>
      </c>
      <c r="AX6" s="93"/>
      <c r="AY6" s="94">
        <f t="shared" si="8"/>
        <v>0</v>
      </c>
      <c r="AZ6" s="88" t="b">
        <v>0</v>
      </c>
      <c r="BA6" s="92" t="b">
        <v>0</v>
      </c>
      <c r="BB6" s="92" t="b">
        <v>0</v>
      </c>
      <c r="BC6" s="92" t="b">
        <v>0</v>
      </c>
      <c r="BD6" s="92">
        <f t="shared" si="9"/>
        <v>0</v>
      </c>
      <c r="BE6" s="93"/>
      <c r="BF6" s="94">
        <f t="shared" si="10"/>
        <v>0</v>
      </c>
      <c r="BG6" s="88" t="b">
        <v>0</v>
      </c>
      <c r="BH6" s="92" t="b">
        <v>0</v>
      </c>
      <c r="BI6" s="92" t="b">
        <v>0</v>
      </c>
      <c r="BJ6" s="92" t="b">
        <v>0</v>
      </c>
      <c r="BK6" s="92" t="b">
        <v>0</v>
      </c>
      <c r="BL6" s="92" t="b">
        <v>0</v>
      </c>
      <c r="BM6" s="92" t="b">
        <v>0</v>
      </c>
      <c r="BN6" s="92">
        <f t="shared" si="11"/>
        <v>0</v>
      </c>
      <c r="BO6" s="93"/>
      <c r="BP6" s="94">
        <f t="shared" si="12"/>
        <v>0</v>
      </c>
      <c r="BQ6" s="88" t="b">
        <v>0</v>
      </c>
      <c r="BR6" s="92" t="b">
        <v>0</v>
      </c>
      <c r="BS6" s="92" t="b">
        <v>0</v>
      </c>
      <c r="BT6" s="92">
        <f t="shared" si="13"/>
        <v>0</v>
      </c>
      <c r="BU6" s="93"/>
      <c r="BV6" s="94">
        <f t="shared" si="14"/>
        <v>0</v>
      </c>
      <c r="BW6" s="88" t="b">
        <v>0</v>
      </c>
      <c r="BX6" s="92" t="b">
        <v>0</v>
      </c>
      <c r="BY6" s="92" t="b">
        <v>0</v>
      </c>
      <c r="BZ6" s="92" t="b">
        <v>0</v>
      </c>
      <c r="CA6" s="92" t="b">
        <v>0</v>
      </c>
      <c r="CB6" s="92" t="b">
        <v>0</v>
      </c>
      <c r="CC6" s="92" t="b">
        <v>0</v>
      </c>
      <c r="CD6" s="92">
        <f t="shared" si="15"/>
        <v>0</v>
      </c>
      <c r="CE6" s="93"/>
      <c r="CF6" s="94">
        <f t="shared" si="16"/>
        <v>0</v>
      </c>
      <c r="CG6" s="95" t="b">
        <v>0</v>
      </c>
      <c r="CH6" s="90" t="b">
        <v>0</v>
      </c>
      <c r="CI6" s="91" t="b">
        <v>0</v>
      </c>
      <c r="CJ6" s="94" t="b">
        <v>0</v>
      </c>
      <c r="CK6" s="88">
        <f t="shared" si="17"/>
        <v>0</v>
      </c>
      <c r="CL6" s="93"/>
      <c r="CM6" s="94">
        <f t="shared" si="18"/>
        <v>0</v>
      </c>
      <c r="CN6" s="97" t="b">
        <v>0</v>
      </c>
      <c r="CO6" s="97" t="b">
        <v>0</v>
      </c>
      <c r="CP6" s="97" t="b">
        <v>0</v>
      </c>
    </row>
    <row r="7" spans="1:94" ht="21" customHeight="1" x14ac:dyDescent="0.15">
      <c r="A7" s="201" t="s">
        <v>125</v>
      </c>
      <c r="B7" s="232" t="b">
        <v>0</v>
      </c>
      <c r="C7" s="97" t="b">
        <v>1</v>
      </c>
      <c r="D7" s="95" t="b">
        <v>0</v>
      </c>
      <c r="E7" s="90" t="b">
        <v>1</v>
      </c>
      <c r="F7" s="90" t="b">
        <v>1</v>
      </c>
      <c r="G7" s="90" t="b">
        <v>1</v>
      </c>
      <c r="H7" s="90" t="b">
        <v>1</v>
      </c>
      <c r="I7" s="91" t="b">
        <v>1</v>
      </c>
      <c r="J7" s="92">
        <f t="shared" si="0"/>
        <v>5</v>
      </c>
      <c r="K7" s="93"/>
      <c r="L7" s="94">
        <f t="shared" si="1"/>
        <v>5</v>
      </c>
      <c r="M7" s="95" t="b">
        <v>1</v>
      </c>
      <c r="N7" s="90" t="b">
        <v>1</v>
      </c>
      <c r="O7" s="90" t="b">
        <v>1</v>
      </c>
      <c r="P7" s="90" t="b">
        <v>1</v>
      </c>
      <c r="Q7" s="90" t="b">
        <v>1</v>
      </c>
      <c r="R7" s="91" t="b">
        <v>1</v>
      </c>
      <c r="S7" s="92">
        <f t="shared" si="2"/>
        <v>6</v>
      </c>
      <c r="T7" s="93"/>
      <c r="U7" s="94">
        <f t="shared" si="3"/>
        <v>6</v>
      </c>
      <c r="V7" s="95" t="b">
        <v>1</v>
      </c>
      <c r="W7" s="90" t="b">
        <v>1</v>
      </c>
      <c r="X7" s="90" t="b">
        <v>1</v>
      </c>
      <c r="Y7" s="90" t="b">
        <v>1</v>
      </c>
      <c r="Z7" s="90" t="b">
        <v>1</v>
      </c>
      <c r="AA7" s="90" t="b">
        <v>0</v>
      </c>
      <c r="AB7" s="91" t="b">
        <v>0</v>
      </c>
      <c r="AC7" s="92">
        <f t="shared" si="4"/>
        <v>5</v>
      </c>
      <c r="AD7" s="93"/>
      <c r="AE7" s="94">
        <f t="shared" si="5"/>
        <v>5</v>
      </c>
      <c r="AF7" s="95" t="b">
        <v>1</v>
      </c>
      <c r="AG7" s="90" t="b">
        <v>0</v>
      </c>
      <c r="AH7" s="90" t="b">
        <v>0</v>
      </c>
      <c r="AI7" s="90" t="b">
        <v>0</v>
      </c>
      <c r="AJ7" s="90" t="b">
        <v>0</v>
      </c>
      <c r="AK7" s="91" t="b">
        <v>0</v>
      </c>
      <c r="AL7" s="92">
        <f>COUNTIF(AF7:AK7,"VRAI")</f>
        <v>1</v>
      </c>
      <c r="AM7" s="93"/>
      <c r="AN7" s="94">
        <f t="shared" si="6"/>
        <v>1</v>
      </c>
      <c r="AO7" s="95" t="b">
        <v>0</v>
      </c>
      <c r="AP7" s="90" t="b">
        <v>0</v>
      </c>
      <c r="AQ7" s="90" t="b">
        <v>0</v>
      </c>
      <c r="AR7" s="90" t="b">
        <v>0</v>
      </c>
      <c r="AS7" s="90" t="b">
        <v>0</v>
      </c>
      <c r="AT7" s="90" t="b">
        <v>0</v>
      </c>
      <c r="AU7" s="91" t="b">
        <v>0</v>
      </c>
      <c r="AV7" s="92" t="b">
        <v>0</v>
      </c>
      <c r="AW7" s="92">
        <f t="shared" si="7"/>
        <v>0</v>
      </c>
      <c r="AX7" s="93"/>
      <c r="AY7" s="94">
        <f t="shared" si="8"/>
        <v>0</v>
      </c>
      <c r="AZ7" s="88" t="b">
        <v>0</v>
      </c>
      <c r="BA7" s="92" t="b">
        <v>0</v>
      </c>
      <c r="BB7" s="92" t="b">
        <v>0</v>
      </c>
      <c r="BC7" s="92" t="b">
        <v>0</v>
      </c>
      <c r="BD7" s="92">
        <f t="shared" si="9"/>
        <v>0</v>
      </c>
      <c r="BE7" s="93"/>
      <c r="BF7" s="94">
        <f t="shared" si="10"/>
        <v>0</v>
      </c>
      <c r="BG7" s="88" t="b">
        <v>0</v>
      </c>
      <c r="BH7" s="92" t="b">
        <v>0</v>
      </c>
      <c r="BI7" s="92" t="b">
        <v>0</v>
      </c>
      <c r="BJ7" s="92" t="b">
        <v>0</v>
      </c>
      <c r="BK7" s="92" t="b">
        <v>0</v>
      </c>
      <c r="BL7" s="92" t="b">
        <v>0</v>
      </c>
      <c r="BM7" s="92" t="b">
        <v>0</v>
      </c>
      <c r="BN7" s="92">
        <f t="shared" si="11"/>
        <v>0</v>
      </c>
      <c r="BO7" s="93"/>
      <c r="BP7" s="94">
        <f t="shared" si="12"/>
        <v>0</v>
      </c>
      <c r="BQ7" s="88" t="b">
        <v>0</v>
      </c>
      <c r="BR7" s="92" t="b">
        <v>0</v>
      </c>
      <c r="BS7" s="92" t="b">
        <v>0</v>
      </c>
      <c r="BT7" s="92">
        <f t="shared" si="13"/>
        <v>0</v>
      </c>
      <c r="BU7" s="93"/>
      <c r="BV7" s="94">
        <f t="shared" si="14"/>
        <v>0</v>
      </c>
      <c r="BW7" s="88" t="b">
        <v>0</v>
      </c>
      <c r="BX7" s="92" t="b">
        <v>0</v>
      </c>
      <c r="BY7" s="92" t="b">
        <v>0</v>
      </c>
      <c r="BZ7" s="92" t="b">
        <v>0</v>
      </c>
      <c r="CA7" s="92" t="b">
        <v>0</v>
      </c>
      <c r="CB7" s="92" t="b">
        <v>0</v>
      </c>
      <c r="CC7" s="92" t="b">
        <v>0</v>
      </c>
      <c r="CD7" s="92">
        <f t="shared" si="15"/>
        <v>0</v>
      </c>
      <c r="CE7" s="93"/>
      <c r="CF7" s="94">
        <f t="shared" si="16"/>
        <v>0</v>
      </c>
      <c r="CG7" s="95" t="b">
        <v>0</v>
      </c>
      <c r="CH7" s="90" t="b">
        <v>0</v>
      </c>
      <c r="CI7" s="91" t="b">
        <v>0</v>
      </c>
      <c r="CJ7" s="94" t="b">
        <v>0</v>
      </c>
      <c r="CK7" s="88">
        <f t="shared" si="17"/>
        <v>0</v>
      </c>
      <c r="CL7" s="93"/>
      <c r="CM7" s="94">
        <f t="shared" si="18"/>
        <v>0</v>
      </c>
      <c r="CN7" s="97" t="b">
        <v>0</v>
      </c>
      <c r="CO7" s="97" t="b">
        <v>0</v>
      </c>
      <c r="CP7" s="97" t="b">
        <v>0</v>
      </c>
    </row>
    <row r="8" spans="1:94" ht="21" customHeight="1" x14ac:dyDescent="0.15">
      <c r="A8" s="231" t="s">
        <v>129</v>
      </c>
      <c r="B8" s="233" t="b">
        <v>1</v>
      </c>
      <c r="C8" s="97" t="b">
        <v>1</v>
      </c>
      <c r="D8" s="95" t="b">
        <v>1</v>
      </c>
      <c r="E8" s="90" t="b">
        <v>1</v>
      </c>
      <c r="F8" s="90" t="b">
        <v>1</v>
      </c>
      <c r="G8" s="90" t="b">
        <v>1</v>
      </c>
      <c r="H8" s="90" t="b">
        <v>1</v>
      </c>
      <c r="I8" s="91" t="b">
        <v>1</v>
      </c>
      <c r="J8" s="92">
        <f t="shared" si="0"/>
        <v>6</v>
      </c>
      <c r="K8" s="93"/>
      <c r="L8" s="94">
        <f t="shared" si="1"/>
        <v>6</v>
      </c>
      <c r="M8" s="95" t="b">
        <v>1</v>
      </c>
      <c r="N8" s="90" t="b">
        <v>1</v>
      </c>
      <c r="O8" s="90" t="b">
        <v>0</v>
      </c>
      <c r="P8" s="90" t="b">
        <v>1</v>
      </c>
      <c r="Q8" s="90" t="b">
        <v>1</v>
      </c>
      <c r="R8" s="91" t="b">
        <v>1</v>
      </c>
      <c r="S8" s="92">
        <f t="shared" si="2"/>
        <v>5</v>
      </c>
      <c r="T8" s="93"/>
      <c r="U8" s="94">
        <f t="shared" si="3"/>
        <v>5</v>
      </c>
      <c r="V8" s="95" t="b">
        <v>0</v>
      </c>
      <c r="W8" s="90" t="b">
        <v>0</v>
      </c>
      <c r="X8" s="90" t="b">
        <v>0</v>
      </c>
      <c r="Y8" s="90" t="b">
        <v>1</v>
      </c>
      <c r="Z8" s="90" t="b">
        <v>1</v>
      </c>
      <c r="AA8" s="90" t="b">
        <v>0</v>
      </c>
      <c r="AB8" s="91" t="b">
        <v>0</v>
      </c>
      <c r="AC8" s="92">
        <f t="shared" si="4"/>
        <v>2</v>
      </c>
      <c r="AD8" s="93"/>
      <c r="AE8" s="94">
        <f t="shared" si="5"/>
        <v>2</v>
      </c>
      <c r="AF8" s="95" t="b">
        <v>1</v>
      </c>
      <c r="AG8" s="90" t="b">
        <v>0</v>
      </c>
      <c r="AH8" s="90" t="b">
        <v>0</v>
      </c>
      <c r="AI8" s="90" t="b">
        <v>0</v>
      </c>
      <c r="AJ8" s="90" t="b">
        <v>0</v>
      </c>
      <c r="AK8" s="91" t="b">
        <v>0</v>
      </c>
      <c r="AL8" s="92">
        <f>COUNTIF(AF8:AK8,"VRAI")</f>
        <v>1</v>
      </c>
      <c r="AM8" s="93"/>
      <c r="AN8" s="94">
        <f t="shared" si="6"/>
        <v>1</v>
      </c>
      <c r="AO8" s="95" t="b">
        <v>0</v>
      </c>
      <c r="AP8" s="90" t="b">
        <v>0</v>
      </c>
      <c r="AQ8" s="90" t="b">
        <v>0</v>
      </c>
      <c r="AR8" s="90" t="b">
        <v>0</v>
      </c>
      <c r="AS8" s="90" t="b">
        <v>0</v>
      </c>
      <c r="AT8" s="90" t="b">
        <v>0</v>
      </c>
      <c r="AU8" s="91" t="b">
        <v>0</v>
      </c>
      <c r="AV8" s="92" t="b">
        <v>0</v>
      </c>
      <c r="AW8" s="92">
        <f t="shared" si="7"/>
        <v>0</v>
      </c>
      <c r="AX8" s="93"/>
      <c r="AY8" s="94">
        <f t="shared" si="8"/>
        <v>0</v>
      </c>
      <c r="AZ8" s="88" t="b">
        <v>0</v>
      </c>
      <c r="BA8" s="92" t="b">
        <v>0</v>
      </c>
      <c r="BB8" s="92" t="b">
        <v>0</v>
      </c>
      <c r="BC8" s="92" t="b">
        <v>0</v>
      </c>
      <c r="BD8" s="92">
        <f t="shared" si="9"/>
        <v>0</v>
      </c>
      <c r="BE8" s="93"/>
      <c r="BF8" s="94">
        <f t="shared" si="10"/>
        <v>0</v>
      </c>
      <c r="BG8" s="88" t="b">
        <v>0</v>
      </c>
      <c r="BH8" s="92" t="b">
        <v>0</v>
      </c>
      <c r="BI8" s="92" t="b">
        <v>0</v>
      </c>
      <c r="BJ8" s="92" t="b">
        <v>0</v>
      </c>
      <c r="BK8" s="92" t="b">
        <v>0</v>
      </c>
      <c r="BL8" s="92" t="b">
        <v>0</v>
      </c>
      <c r="BM8" s="92" t="b">
        <v>0</v>
      </c>
      <c r="BN8" s="92">
        <f t="shared" si="11"/>
        <v>0</v>
      </c>
      <c r="BO8" s="93"/>
      <c r="BP8" s="94">
        <f t="shared" si="12"/>
        <v>0</v>
      </c>
      <c r="BQ8" s="88" t="b">
        <v>0</v>
      </c>
      <c r="BR8" s="92" t="b">
        <v>0</v>
      </c>
      <c r="BS8" s="92" t="b">
        <v>0</v>
      </c>
      <c r="BT8" s="92">
        <f t="shared" si="13"/>
        <v>0</v>
      </c>
      <c r="BU8" s="93"/>
      <c r="BV8" s="94">
        <f t="shared" si="14"/>
        <v>0</v>
      </c>
      <c r="BW8" s="88" t="b">
        <v>0</v>
      </c>
      <c r="BX8" s="92" t="b">
        <v>0</v>
      </c>
      <c r="BY8" s="92" t="b">
        <v>0</v>
      </c>
      <c r="BZ8" s="92" t="b">
        <v>0</v>
      </c>
      <c r="CA8" s="92" t="b">
        <v>0</v>
      </c>
      <c r="CB8" s="92" t="b">
        <v>0</v>
      </c>
      <c r="CC8" s="92" t="b">
        <v>0</v>
      </c>
      <c r="CD8" s="92">
        <f t="shared" si="15"/>
        <v>0</v>
      </c>
      <c r="CE8" s="93"/>
      <c r="CF8" s="94">
        <f t="shared" si="16"/>
        <v>0</v>
      </c>
      <c r="CG8" s="95" t="b">
        <v>0</v>
      </c>
      <c r="CH8" s="90" t="b">
        <v>0</v>
      </c>
      <c r="CI8" s="91" t="b">
        <v>0</v>
      </c>
      <c r="CJ8" s="94" t="b">
        <v>0</v>
      </c>
      <c r="CK8" s="88">
        <f t="shared" si="17"/>
        <v>0</v>
      </c>
      <c r="CL8" s="93"/>
      <c r="CM8" s="94">
        <f t="shared" si="18"/>
        <v>0</v>
      </c>
      <c r="CN8" s="97" t="b">
        <v>0</v>
      </c>
      <c r="CO8" s="97" t="b">
        <v>0</v>
      </c>
      <c r="CP8" s="97" t="b">
        <v>0</v>
      </c>
    </row>
    <row r="9" spans="1:94" ht="21" customHeight="1" x14ac:dyDescent="0.15">
      <c r="A9" s="231" t="s">
        <v>130</v>
      </c>
      <c r="B9" s="233" t="b">
        <v>0</v>
      </c>
      <c r="C9" s="97" t="b">
        <v>1</v>
      </c>
      <c r="D9" s="95" t="b">
        <v>1</v>
      </c>
      <c r="E9" s="90" t="b">
        <v>1</v>
      </c>
      <c r="F9" s="90" t="b">
        <v>1</v>
      </c>
      <c r="G9" s="90" t="b">
        <v>1</v>
      </c>
      <c r="H9" s="90" t="b">
        <v>1</v>
      </c>
      <c r="I9" s="91" t="b">
        <v>1</v>
      </c>
      <c r="J9" s="92">
        <f t="shared" si="0"/>
        <v>6</v>
      </c>
      <c r="K9" s="93"/>
      <c r="L9" s="94">
        <f t="shared" si="1"/>
        <v>6</v>
      </c>
      <c r="M9" s="95" t="b">
        <v>1</v>
      </c>
      <c r="N9" s="90" t="b">
        <v>0</v>
      </c>
      <c r="O9" s="90" t="b">
        <v>0</v>
      </c>
      <c r="P9" s="90" t="b">
        <v>1</v>
      </c>
      <c r="Q9" s="90" t="b">
        <v>1</v>
      </c>
      <c r="R9" s="91" t="b">
        <v>1</v>
      </c>
      <c r="S9" s="92">
        <f t="shared" si="2"/>
        <v>4</v>
      </c>
      <c r="T9" s="93"/>
      <c r="U9" s="94">
        <f t="shared" si="3"/>
        <v>4</v>
      </c>
      <c r="V9" s="95" t="b">
        <v>0</v>
      </c>
      <c r="W9" s="90" t="b">
        <v>1</v>
      </c>
      <c r="X9" s="90" t="b">
        <v>1</v>
      </c>
      <c r="Y9" s="90" t="b">
        <v>1</v>
      </c>
      <c r="Z9" s="90" t="b">
        <v>1</v>
      </c>
      <c r="AA9" s="90" t="b">
        <v>0</v>
      </c>
      <c r="AB9" s="91" t="b">
        <v>0</v>
      </c>
      <c r="AC9" s="92">
        <f t="shared" si="4"/>
        <v>4</v>
      </c>
      <c r="AD9" s="93"/>
      <c r="AE9" s="94">
        <f t="shared" si="5"/>
        <v>4</v>
      </c>
      <c r="AF9" s="95" t="b">
        <v>0</v>
      </c>
      <c r="AG9" s="90" t="b">
        <v>0</v>
      </c>
      <c r="AH9" s="90" t="b">
        <v>0</v>
      </c>
      <c r="AI9" s="90" t="b">
        <v>0</v>
      </c>
      <c r="AJ9" s="90" t="b">
        <v>0</v>
      </c>
      <c r="AK9" s="91" t="b">
        <v>0</v>
      </c>
      <c r="AL9" s="92">
        <f>COUNTIF(AF9:AI9,"VRAI")</f>
        <v>0</v>
      </c>
      <c r="AM9" s="93"/>
      <c r="AN9" s="94">
        <f t="shared" si="6"/>
        <v>0</v>
      </c>
      <c r="AO9" s="95" t="b">
        <v>0</v>
      </c>
      <c r="AP9" s="90" t="b">
        <v>0</v>
      </c>
      <c r="AQ9" s="90" t="b">
        <v>0</v>
      </c>
      <c r="AR9" s="90" t="b">
        <v>0</v>
      </c>
      <c r="AS9" s="90" t="b">
        <v>0</v>
      </c>
      <c r="AT9" s="90" t="b">
        <v>0</v>
      </c>
      <c r="AU9" s="91" t="b">
        <v>0</v>
      </c>
      <c r="AV9" s="92" t="b">
        <v>0</v>
      </c>
      <c r="AW9" s="92">
        <f t="shared" si="7"/>
        <v>0</v>
      </c>
      <c r="AX9" s="93"/>
      <c r="AY9" s="94">
        <f t="shared" si="8"/>
        <v>0</v>
      </c>
      <c r="AZ9" s="88" t="b">
        <v>0</v>
      </c>
      <c r="BA9" s="92" t="b">
        <v>0</v>
      </c>
      <c r="BB9" s="92" t="b">
        <v>0</v>
      </c>
      <c r="BC9" s="92" t="b">
        <v>0</v>
      </c>
      <c r="BD9" s="92">
        <f t="shared" si="9"/>
        <v>0</v>
      </c>
      <c r="BE9" s="93"/>
      <c r="BF9" s="94">
        <f t="shared" si="10"/>
        <v>0</v>
      </c>
      <c r="BG9" s="88" t="b">
        <v>0</v>
      </c>
      <c r="BH9" s="92" t="b">
        <v>0</v>
      </c>
      <c r="BI9" s="92" t="b">
        <v>0</v>
      </c>
      <c r="BJ9" s="92" t="b">
        <v>0</v>
      </c>
      <c r="BK9" s="92" t="b">
        <v>0</v>
      </c>
      <c r="BL9" s="92" t="b">
        <v>0</v>
      </c>
      <c r="BM9" s="92" t="b">
        <v>0</v>
      </c>
      <c r="BN9" s="92">
        <f t="shared" si="11"/>
        <v>0</v>
      </c>
      <c r="BO9" s="93"/>
      <c r="BP9" s="94">
        <f t="shared" si="12"/>
        <v>0</v>
      </c>
      <c r="BQ9" s="88" t="b">
        <v>0</v>
      </c>
      <c r="BR9" s="92" t="b">
        <v>0</v>
      </c>
      <c r="BS9" s="92" t="b">
        <v>0</v>
      </c>
      <c r="BT9" s="92">
        <f t="shared" si="13"/>
        <v>0</v>
      </c>
      <c r="BU9" s="93"/>
      <c r="BV9" s="94">
        <f t="shared" si="14"/>
        <v>0</v>
      </c>
      <c r="BW9" s="88" t="b">
        <v>0</v>
      </c>
      <c r="BX9" s="92" t="b">
        <v>0</v>
      </c>
      <c r="BY9" s="92" t="b">
        <v>0</v>
      </c>
      <c r="BZ9" s="92" t="b">
        <v>0</v>
      </c>
      <c r="CA9" s="92" t="b">
        <v>0</v>
      </c>
      <c r="CB9" s="92" t="b">
        <v>0</v>
      </c>
      <c r="CC9" s="92" t="b">
        <v>0</v>
      </c>
      <c r="CD9" s="92">
        <f t="shared" si="15"/>
        <v>0</v>
      </c>
      <c r="CE9" s="93"/>
      <c r="CF9" s="94">
        <f t="shared" si="16"/>
        <v>0</v>
      </c>
      <c r="CG9" s="95" t="b">
        <v>0</v>
      </c>
      <c r="CH9" s="90" t="b">
        <v>0</v>
      </c>
      <c r="CI9" s="91" t="b">
        <v>0</v>
      </c>
      <c r="CJ9" s="94" t="b">
        <v>0</v>
      </c>
      <c r="CK9" s="88">
        <f t="shared" si="17"/>
        <v>0</v>
      </c>
      <c r="CL9" s="93"/>
      <c r="CM9" s="94">
        <f t="shared" si="18"/>
        <v>0</v>
      </c>
      <c r="CN9" s="97" t="b">
        <v>0</v>
      </c>
      <c r="CO9" s="97" t="b">
        <v>0</v>
      </c>
      <c r="CP9" s="97" t="b">
        <v>0</v>
      </c>
    </row>
    <row r="10" spans="1:94" ht="21" customHeight="1" x14ac:dyDescent="0.15">
      <c r="A10" s="113"/>
      <c r="B10" s="234" t="b">
        <v>0</v>
      </c>
      <c r="C10" s="97" t="b">
        <v>0</v>
      </c>
      <c r="D10" s="95" t="b">
        <v>0</v>
      </c>
      <c r="E10" s="90" t="b">
        <v>0</v>
      </c>
      <c r="F10" s="90" t="b">
        <v>0</v>
      </c>
      <c r="G10" s="90" t="b">
        <v>0</v>
      </c>
      <c r="H10" s="90" t="b">
        <v>0</v>
      </c>
      <c r="I10" s="91" t="b">
        <v>0</v>
      </c>
      <c r="J10" s="92">
        <f t="shared" si="0"/>
        <v>0</v>
      </c>
      <c r="K10" s="93"/>
      <c r="L10" s="94">
        <f t="shared" si="1"/>
        <v>0</v>
      </c>
      <c r="M10" s="95" t="b">
        <v>0</v>
      </c>
      <c r="N10" s="90" t="b">
        <v>0</v>
      </c>
      <c r="O10" s="90" t="b">
        <v>0</v>
      </c>
      <c r="P10" s="90" t="b">
        <v>0</v>
      </c>
      <c r="Q10" s="90" t="b">
        <v>0</v>
      </c>
      <c r="R10" s="91" t="b">
        <v>0</v>
      </c>
      <c r="S10" s="92">
        <f t="shared" si="2"/>
        <v>0</v>
      </c>
      <c r="T10" s="93"/>
      <c r="U10" s="94">
        <f t="shared" si="3"/>
        <v>0</v>
      </c>
      <c r="V10" s="95" t="b">
        <v>0</v>
      </c>
      <c r="W10" s="90" t="b">
        <v>0</v>
      </c>
      <c r="X10" s="90" t="b">
        <v>0</v>
      </c>
      <c r="Y10" s="90" t="b">
        <v>0</v>
      </c>
      <c r="Z10" s="90" t="b">
        <v>0</v>
      </c>
      <c r="AA10" s="90" t="b">
        <v>0</v>
      </c>
      <c r="AB10" s="91" t="b">
        <v>0</v>
      </c>
      <c r="AC10" s="92">
        <f t="shared" si="4"/>
        <v>0</v>
      </c>
      <c r="AD10" s="93"/>
      <c r="AE10" s="94">
        <f t="shared" si="5"/>
        <v>0</v>
      </c>
      <c r="AF10" s="95" t="b">
        <v>0</v>
      </c>
      <c r="AG10" s="90" t="b">
        <v>0</v>
      </c>
      <c r="AH10" s="90" t="b">
        <v>0</v>
      </c>
      <c r="AI10" s="90" t="b">
        <v>0</v>
      </c>
      <c r="AJ10" s="90" t="b">
        <v>0</v>
      </c>
      <c r="AK10" s="91" t="b">
        <v>0</v>
      </c>
      <c r="AL10" s="92">
        <f>COUNTIF(AF10:AK10,"VRAI")</f>
        <v>0</v>
      </c>
      <c r="AM10" s="93"/>
      <c r="AN10" s="94">
        <f t="shared" si="6"/>
        <v>0</v>
      </c>
      <c r="AO10" s="95" t="b">
        <v>0</v>
      </c>
      <c r="AP10" s="90" t="b">
        <v>0</v>
      </c>
      <c r="AQ10" s="90" t="b">
        <v>0</v>
      </c>
      <c r="AR10" s="90" t="b">
        <v>0</v>
      </c>
      <c r="AS10" s="90" t="b">
        <v>0</v>
      </c>
      <c r="AT10" s="90" t="b">
        <v>0</v>
      </c>
      <c r="AU10" s="91" t="b">
        <v>0</v>
      </c>
      <c r="AV10" s="92" t="b">
        <v>0</v>
      </c>
      <c r="AW10" s="92">
        <f t="shared" si="7"/>
        <v>0</v>
      </c>
      <c r="AX10" s="93"/>
      <c r="AY10" s="94">
        <f t="shared" si="8"/>
        <v>0</v>
      </c>
      <c r="AZ10" s="88" t="b">
        <v>0</v>
      </c>
      <c r="BA10" s="92" t="b">
        <v>0</v>
      </c>
      <c r="BB10" s="92" t="b">
        <v>0</v>
      </c>
      <c r="BC10" s="92" t="b">
        <v>0</v>
      </c>
      <c r="BD10" s="92">
        <f t="shared" si="9"/>
        <v>0</v>
      </c>
      <c r="BE10" s="93"/>
      <c r="BF10" s="94">
        <f t="shared" si="10"/>
        <v>0</v>
      </c>
      <c r="BG10" s="88" t="b">
        <v>0</v>
      </c>
      <c r="BH10" s="92" t="b">
        <v>0</v>
      </c>
      <c r="BI10" s="92" t="b">
        <v>0</v>
      </c>
      <c r="BJ10" s="92" t="b">
        <v>0</v>
      </c>
      <c r="BK10" s="92" t="b">
        <v>0</v>
      </c>
      <c r="BL10" s="92" t="b">
        <v>0</v>
      </c>
      <c r="BM10" s="92" t="b">
        <v>0</v>
      </c>
      <c r="BN10" s="92">
        <f t="shared" si="11"/>
        <v>0</v>
      </c>
      <c r="BO10" s="93"/>
      <c r="BP10" s="94">
        <f t="shared" si="12"/>
        <v>0</v>
      </c>
      <c r="BQ10" s="88" t="b">
        <v>0</v>
      </c>
      <c r="BR10" s="92" t="b">
        <v>0</v>
      </c>
      <c r="BS10" s="92" t="b">
        <v>0</v>
      </c>
      <c r="BT10" s="92">
        <f t="shared" si="13"/>
        <v>0</v>
      </c>
      <c r="BU10" s="93"/>
      <c r="BV10" s="94">
        <f t="shared" si="14"/>
        <v>0</v>
      </c>
      <c r="BW10" s="88" t="b">
        <v>0</v>
      </c>
      <c r="BX10" s="92" t="b">
        <v>0</v>
      </c>
      <c r="BY10" s="92" t="b">
        <v>0</v>
      </c>
      <c r="BZ10" s="92" t="b">
        <v>0</v>
      </c>
      <c r="CA10" s="92" t="b">
        <v>0</v>
      </c>
      <c r="CB10" s="92" t="b">
        <v>0</v>
      </c>
      <c r="CC10" s="92" t="b">
        <v>0</v>
      </c>
      <c r="CD10" s="92">
        <f t="shared" si="15"/>
        <v>0</v>
      </c>
      <c r="CE10" s="93"/>
      <c r="CF10" s="94">
        <f t="shared" si="16"/>
        <v>0</v>
      </c>
      <c r="CG10" s="95" t="b">
        <v>0</v>
      </c>
      <c r="CH10" s="90" t="b">
        <v>0</v>
      </c>
      <c r="CI10" s="91" t="b">
        <v>0</v>
      </c>
      <c r="CJ10" s="94" t="b">
        <v>0</v>
      </c>
      <c r="CK10" s="88">
        <f t="shared" si="17"/>
        <v>0</v>
      </c>
      <c r="CL10" s="93"/>
      <c r="CM10" s="94">
        <f t="shared" si="18"/>
        <v>0</v>
      </c>
      <c r="CN10" s="97" t="b">
        <v>0</v>
      </c>
      <c r="CO10" s="97" t="b">
        <v>0</v>
      </c>
      <c r="CP10" s="97" t="b">
        <v>0</v>
      </c>
    </row>
    <row r="11" spans="1:94" ht="21" customHeight="1" x14ac:dyDescent="0.15">
      <c r="A11" s="113"/>
      <c r="B11" s="195" t="b">
        <v>0</v>
      </c>
      <c r="C11" s="97" t="b">
        <v>0</v>
      </c>
      <c r="D11" s="95" t="b">
        <v>0</v>
      </c>
      <c r="E11" s="90" t="b">
        <v>0</v>
      </c>
      <c r="F11" s="90" t="b">
        <v>0</v>
      </c>
      <c r="G11" s="90" t="b">
        <v>0</v>
      </c>
      <c r="H11" s="90" t="b">
        <v>0</v>
      </c>
      <c r="I11" s="91" t="b">
        <v>0</v>
      </c>
      <c r="J11" s="92">
        <f t="shared" si="0"/>
        <v>0</v>
      </c>
      <c r="K11" s="93"/>
      <c r="L11" s="94">
        <f t="shared" si="1"/>
        <v>0</v>
      </c>
      <c r="M11" s="95" t="b">
        <v>0</v>
      </c>
      <c r="N11" s="90" t="b">
        <v>0</v>
      </c>
      <c r="O11" s="90" t="b">
        <v>0</v>
      </c>
      <c r="P11" s="90" t="b">
        <v>0</v>
      </c>
      <c r="Q11" s="90" t="b">
        <v>0</v>
      </c>
      <c r="R11" s="91" t="b">
        <v>0</v>
      </c>
      <c r="S11" s="92">
        <f t="shared" si="2"/>
        <v>0</v>
      </c>
      <c r="T11" s="93"/>
      <c r="U11" s="94">
        <f t="shared" si="3"/>
        <v>0</v>
      </c>
      <c r="V11" s="95" t="b">
        <v>0</v>
      </c>
      <c r="W11" s="90" t="b">
        <v>0</v>
      </c>
      <c r="X11" s="90" t="b">
        <v>0</v>
      </c>
      <c r="Y11" s="90" t="b">
        <v>0</v>
      </c>
      <c r="Z11" s="90" t="b">
        <v>0</v>
      </c>
      <c r="AA11" s="90" t="b">
        <v>0</v>
      </c>
      <c r="AB11" s="91" t="b">
        <v>0</v>
      </c>
      <c r="AC11" s="92">
        <f t="shared" si="4"/>
        <v>0</v>
      </c>
      <c r="AD11" s="93"/>
      <c r="AE11" s="94">
        <f t="shared" si="5"/>
        <v>0</v>
      </c>
      <c r="AF11" s="95" t="b">
        <v>0</v>
      </c>
      <c r="AG11" s="90" t="b">
        <v>0</v>
      </c>
      <c r="AH11" s="90" t="b">
        <v>0</v>
      </c>
      <c r="AI11" s="90" t="b">
        <v>0</v>
      </c>
      <c r="AJ11" s="90" t="b">
        <v>0</v>
      </c>
      <c r="AK11" s="91" t="b">
        <v>0</v>
      </c>
      <c r="AL11" s="92">
        <f>COUNTIF(AF11:AK11,"VRAI")</f>
        <v>0</v>
      </c>
      <c r="AM11" s="93"/>
      <c r="AN11" s="94">
        <f t="shared" si="6"/>
        <v>0</v>
      </c>
      <c r="AO11" s="95" t="b">
        <v>0</v>
      </c>
      <c r="AP11" s="90" t="b">
        <v>0</v>
      </c>
      <c r="AQ11" s="90" t="b">
        <v>0</v>
      </c>
      <c r="AR11" s="90" t="b">
        <v>0</v>
      </c>
      <c r="AS11" s="90" t="b">
        <v>0</v>
      </c>
      <c r="AT11" s="90" t="b">
        <v>0</v>
      </c>
      <c r="AU11" s="91" t="b">
        <v>0</v>
      </c>
      <c r="AV11" s="92" t="b">
        <v>0</v>
      </c>
      <c r="AW11" s="92">
        <f t="shared" si="7"/>
        <v>0</v>
      </c>
      <c r="AX11" s="93"/>
      <c r="AY11" s="94">
        <f t="shared" si="8"/>
        <v>0</v>
      </c>
      <c r="AZ11" s="88" t="b">
        <v>0</v>
      </c>
      <c r="BA11" s="92" t="b">
        <v>0</v>
      </c>
      <c r="BB11" s="92" t="b">
        <v>0</v>
      </c>
      <c r="BC11" s="92" t="b">
        <v>0</v>
      </c>
      <c r="BD11" s="92">
        <f t="shared" si="9"/>
        <v>0</v>
      </c>
      <c r="BE11" s="93"/>
      <c r="BF11" s="94">
        <f t="shared" si="10"/>
        <v>0</v>
      </c>
      <c r="BG11" s="88" t="b">
        <v>0</v>
      </c>
      <c r="BH11" s="92" t="b">
        <v>0</v>
      </c>
      <c r="BI11" s="92" t="b">
        <v>0</v>
      </c>
      <c r="BJ11" s="92" t="b">
        <v>0</v>
      </c>
      <c r="BK11" s="92" t="b">
        <v>0</v>
      </c>
      <c r="BL11" s="92" t="b">
        <v>0</v>
      </c>
      <c r="BM11" s="92" t="b">
        <v>0</v>
      </c>
      <c r="BN11" s="92">
        <f t="shared" si="11"/>
        <v>0</v>
      </c>
      <c r="BO11" s="93"/>
      <c r="BP11" s="94">
        <f t="shared" si="12"/>
        <v>0</v>
      </c>
      <c r="BQ11" s="88" t="b">
        <v>0</v>
      </c>
      <c r="BR11" s="92" t="b">
        <v>0</v>
      </c>
      <c r="BS11" s="92" t="b">
        <v>0</v>
      </c>
      <c r="BT11" s="92">
        <f t="shared" si="13"/>
        <v>0</v>
      </c>
      <c r="BU11" s="93"/>
      <c r="BV11" s="94">
        <f t="shared" si="14"/>
        <v>0</v>
      </c>
      <c r="BW11" s="88" t="b">
        <v>0</v>
      </c>
      <c r="BX11" s="92" t="b">
        <v>0</v>
      </c>
      <c r="BY11" s="92" t="b">
        <v>0</v>
      </c>
      <c r="BZ11" s="92" t="b">
        <v>0</v>
      </c>
      <c r="CA11" s="92" t="b">
        <v>0</v>
      </c>
      <c r="CB11" s="92" t="b">
        <v>0</v>
      </c>
      <c r="CC11" s="92" t="b">
        <v>0</v>
      </c>
      <c r="CD11" s="92">
        <f t="shared" si="15"/>
        <v>0</v>
      </c>
      <c r="CE11" s="93"/>
      <c r="CF11" s="94">
        <f t="shared" si="16"/>
        <v>0</v>
      </c>
      <c r="CG11" s="95" t="b">
        <v>0</v>
      </c>
      <c r="CH11" s="90" t="b">
        <v>0</v>
      </c>
      <c r="CI11" s="91" t="b">
        <v>0</v>
      </c>
      <c r="CJ11" s="94" t="b">
        <v>0</v>
      </c>
      <c r="CK11" s="88">
        <f t="shared" si="17"/>
        <v>0</v>
      </c>
      <c r="CL11" s="93"/>
      <c r="CM11" s="94">
        <f t="shared" si="18"/>
        <v>0</v>
      </c>
      <c r="CN11" s="97" t="b">
        <v>0</v>
      </c>
      <c r="CO11" s="97" t="b">
        <v>0</v>
      </c>
      <c r="CP11" s="97" t="b">
        <v>0</v>
      </c>
    </row>
    <row r="12" spans="1:94" ht="21" customHeight="1" x14ac:dyDescent="0.15">
      <c r="A12" s="200"/>
      <c r="B12" s="195" t="b">
        <v>0</v>
      </c>
      <c r="C12" s="97" t="b">
        <v>0</v>
      </c>
      <c r="D12" s="95" t="b">
        <v>0</v>
      </c>
      <c r="E12" s="90" t="b">
        <v>0</v>
      </c>
      <c r="F12" s="90" t="b">
        <v>0</v>
      </c>
      <c r="G12" s="90" t="b">
        <v>0</v>
      </c>
      <c r="H12" s="90" t="b">
        <v>0</v>
      </c>
      <c r="I12" s="91" t="b">
        <v>0</v>
      </c>
      <c r="J12" s="92">
        <f t="shared" si="0"/>
        <v>0</v>
      </c>
      <c r="K12" s="93"/>
      <c r="L12" s="94">
        <f t="shared" si="1"/>
        <v>0</v>
      </c>
      <c r="M12" s="95" t="b">
        <v>0</v>
      </c>
      <c r="N12" s="90" t="b">
        <v>0</v>
      </c>
      <c r="O12" s="90" t="b">
        <v>0</v>
      </c>
      <c r="P12" s="90" t="b">
        <v>0</v>
      </c>
      <c r="Q12" s="90" t="b">
        <v>0</v>
      </c>
      <c r="R12" s="91" t="b">
        <v>0</v>
      </c>
      <c r="S12" s="92">
        <f t="shared" si="2"/>
        <v>0</v>
      </c>
      <c r="T12" s="93"/>
      <c r="U12" s="94">
        <f t="shared" si="3"/>
        <v>0</v>
      </c>
      <c r="V12" s="95" t="b">
        <v>0</v>
      </c>
      <c r="W12" s="90" t="b">
        <v>0</v>
      </c>
      <c r="X12" s="90" t="b">
        <v>0</v>
      </c>
      <c r="Y12" s="90" t="b">
        <v>0</v>
      </c>
      <c r="Z12" s="90" t="b">
        <v>0</v>
      </c>
      <c r="AA12" s="90" t="b">
        <v>0</v>
      </c>
      <c r="AB12" s="91" t="b">
        <v>0</v>
      </c>
      <c r="AC12" s="92">
        <f t="shared" si="4"/>
        <v>0</v>
      </c>
      <c r="AD12" s="93"/>
      <c r="AE12" s="94">
        <f t="shared" si="5"/>
        <v>0</v>
      </c>
      <c r="AF12" s="95" t="b">
        <v>0</v>
      </c>
      <c r="AG12" s="90" t="b">
        <v>0</v>
      </c>
      <c r="AH12" s="90" t="b">
        <v>0</v>
      </c>
      <c r="AI12" s="90" t="b">
        <v>0</v>
      </c>
      <c r="AJ12" s="90" t="b">
        <v>0</v>
      </c>
      <c r="AK12" s="91" t="b">
        <v>0</v>
      </c>
      <c r="AL12" s="92">
        <f>COUNTIF(AF12:AK12,"VRAI")</f>
        <v>0</v>
      </c>
      <c r="AM12" s="93"/>
      <c r="AN12" s="94">
        <f t="shared" si="6"/>
        <v>0</v>
      </c>
      <c r="AO12" s="95" t="b">
        <v>0</v>
      </c>
      <c r="AP12" s="90" t="b">
        <v>0</v>
      </c>
      <c r="AQ12" s="90" t="b">
        <v>0</v>
      </c>
      <c r="AR12" s="90" t="b">
        <v>0</v>
      </c>
      <c r="AS12" s="90" t="b">
        <v>0</v>
      </c>
      <c r="AT12" s="90" t="b">
        <v>0</v>
      </c>
      <c r="AU12" s="91" t="b">
        <v>0</v>
      </c>
      <c r="AV12" s="92" t="b">
        <v>0</v>
      </c>
      <c r="AW12" s="92">
        <f t="shared" si="7"/>
        <v>0</v>
      </c>
      <c r="AX12" s="93"/>
      <c r="AY12" s="94">
        <f t="shared" si="8"/>
        <v>0</v>
      </c>
      <c r="AZ12" s="88" t="b">
        <v>0</v>
      </c>
      <c r="BA12" s="92" t="b">
        <v>0</v>
      </c>
      <c r="BB12" s="92" t="b">
        <v>0</v>
      </c>
      <c r="BC12" s="92" t="b">
        <v>0</v>
      </c>
      <c r="BD12" s="92">
        <f t="shared" si="9"/>
        <v>0</v>
      </c>
      <c r="BE12" s="93"/>
      <c r="BF12" s="94">
        <f t="shared" si="10"/>
        <v>0</v>
      </c>
      <c r="BG12" s="88" t="b">
        <v>0</v>
      </c>
      <c r="BH12" s="92" t="b">
        <v>0</v>
      </c>
      <c r="BI12" s="92" t="b">
        <v>0</v>
      </c>
      <c r="BJ12" s="92" t="b">
        <v>0</v>
      </c>
      <c r="BK12" s="92" t="b">
        <v>0</v>
      </c>
      <c r="BL12" s="92" t="b">
        <v>0</v>
      </c>
      <c r="BM12" s="92" t="b">
        <v>0</v>
      </c>
      <c r="BN12" s="92">
        <f t="shared" si="11"/>
        <v>0</v>
      </c>
      <c r="BO12" s="93"/>
      <c r="BP12" s="94">
        <f t="shared" si="12"/>
        <v>0</v>
      </c>
      <c r="BQ12" s="88" t="b">
        <v>0</v>
      </c>
      <c r="BR12" s="92" t="b">
        <v>0</v>
      </c>
      <c r="BS12" s="92" t="b">
        <v>0</v>
      </c>
      <c r="BT12" s="92">
        <f t="shared" si="13"/>
        <v>0</v>
      </c>
      <c r="BU12" s="93"/>
      <c r="BV12" s="94">
        <f t="shared" si="14"/>
        <v>0</v>
      </c>
      <c r="BW12" s="88" t="b">
        <v>0</v>
      </c>
      <c r="BX12" s="92" t="b">
        <v>0</v>
      </c>
      <c r="BY12" s="92" t="b">
        <v>0</v>
      </c>
      <c r="BZ12" s="92" t="b">
        <v>0</v>
      </c>
      <c r="CA12" s="92" t="b">
        <v>0</v>
      </c>
      <c r="CB12" s="92" t="b">
        <v>0</v>
      </c>
      <c r="CC12" s="92" t="b">
        <v>0</v>
      </c>
      <c r="CD12" s="92">
        <f t="shared" si="15"/>
        <v>0</v>
      </c>
      <c r="CE12" s="93"/>
      <c r="CF12" s="94">
        <f t="shared" si="16"/>
        <v>0</v>
      </c>
      <c r="CG12" s="95" t="b">
        <v>0</v>
      </c>
      <c r="CH12" s="90" t="b">
        <v>0</v>
      </c>
      <c r="CI12" s="91" t="b">
        <v>0</v>
      </c>
      <c r="CJ12" s="94" t="b">
        <v>0</v>
      </c>
      <c r="CK12" s="88">
        <f t="shared" si="17"/>
        <v>0</v>
      </c>
      <c r="CL12" s="93"/>
      <c r="CM12" s="94">
        <f t="shared" si="18"/>
        <v>0</v>
      </c>
      <c r="CN12" s="97" t="b">
        <v>0</v>
      </c>
      <c r="CO12" s="97" t="b">
        <v>0</v>
      </c>
      <c r="CP12" s="97" t="b">
        <v>0</v>
      </c>
    </row>
    <row r="13" spans="1:94" ht="21" customHeight="1" x14ac:dyDescent="0.15">
      <c r="A13" s="113"/>
      <c r="B13" s="195" t="b">
        <v>0</v>
      </c>
      <c r="C13" s="97" t="b">
        <v>0</v>
      </c>
      <c r="D13" s="95" t="b">
        <v>0</v>
      </c>
      <c r="E13" s="90" t="b">
        <v>0</v>
      </c>
      <c r="F13" s="90" t="b">
        <v>0</v>
      </c>
      <c r="G13" s="90" t="b">
        <v>0</v>
      </c>
      <c r="H13" s="90" t="b">
        <v>0</v>
      </c>
      <c r="I13" s="91" t="b">
        <v>0</v>
      </c>
      <c r="J13" s="92">
        <f t="shared" si="0"/>
        <v>0</v>
      </c>
      <c r="K13" s="93"/>
      <c r="L13" s="94">
        <f t="shared" si="1"/>
        <v>0</v>
      </c>
      <c r="M13" s="95" t="b">
        <v>0</v>
      </c>
      <c r="N13" s="90" t="b">
        <v>0</v>
      </c>
      <c r="O13" s="90" t="b">
        <v>0</v>
      </c>
      <c r="P13" s="90" t="b">
        <v>0</v>
      </c>
      <c r="Q13" s="90" t="b">
        <v>0</v>
      </c>
      <c r="R13" s="91" t="b">
        <v>0</v>
      </c>
      <c r="S13" s="92">
        <f t="shared" si="2"/>
        <v>0</v>
      </c>
      <c r="T13" s="93"/>
      <c r="U13" s="94">
        <f t="shared" si="3"/>
        <v>0</v>
      </c>
      <c r="V13" s="95" t="b">
        <v>0</v>
      </c>
      <c r="W13" s="90" t="b">
        <v>0</v>
      </c>
      <c r="X13" s="90" t="b">
        <v>0</v>
      </c>
      <c r="Y13" s="90" t="b">
        <v>0</v>
      </c>
      <c r="Z13" s="90" t="b">
        <v>0</v>
      </c>
      <c r="AA13" s="90" t="b">
        <v>0</v>
      </c>
      <c r="AB13" s="91" t="b">
        <v>0</v>
      </c>
      <c r="AC13" s="92">
        <f t="shared" si="4"/>
        <v>0</v>
      </c>
      <c r="AD13" s="93"/>
      <c r="AE13" s="94">
        <f t="shared" si="5"/>
        <v>0</v>
      </c>
      <c r="AF13" s="95" t="b">
        <v>0</v>
      </c>
      <c r="AG13" s="90" t="b">
        <v>0</v>
      </c>
      <c r="AH13" s="90" t="b">
        <v>0</v>
      </c>
      <c r="AI13" s="90" t="b">
        <v>0</v>
      </c>
      <c r="AJ13" s="90" t="b">
        <v>0</v>
      </c>
      <c r="AK13" s="91" t="b">
        <v>0</v>
      </c>
      <c r="AL13" s="92">
        <f>COUNTIF(AF13:AI13,"VRAI")</f>
        <v>0</v>
      </c>
      <c r="AM13" s="93"/>
      <c r="AN13" s="94">
        <f t="shared" si="6"/>
        <v>0</v>
      </c>
      <c r="AO13" s="95" t="b">
        <v>0</v>
      </c>
      <c r="AP13" s="90" t="b">
        <v>0</v>
      </c>
      <c r="AQ13" s="90" t="b">
        <v>0</v>
      </c>
      <c r="AR13" s="90" t="b">
        <v>0</v>
      </c>
      <c r="AS13" s="90" t="b">
        <v>0</v>
      </c>
      <c r="AT13" s="90" t="b">
        <v>0</v>
      </c>
      <c r="AU13" s="91" t="b">
        <v>0</v>
      </c>
      <c r="AV13" s="92" t="b">
        <v>0</v>
      </c>
      <c r="AW13" s="92">
        <f t="shared" si="7"/>
        <v>0</v>
      </c>
      <c r="AX13" s="93"/>
      <c r="AY13" s="94">
        <f t="shared" si="8"/>
        <v>0</v>
      </c>
      <c r="AZ13" s="88" t="b">
        <v>0</v>
      </c>
      <c r="BA13" s="92" t="b">
        <v>0</v>
      </c>
      <c r="BB13" s="92" t="b">
        <v>0</v>
      </c>
      <c r="BC13" s="92" t="b">
        <v>0</v>
      </c>
      <c r="BD13" s="92">
        <f t="shared" si="9"/>
        <v>0</v>
      </c>
      <c r="BE13" s="93"/>
      <c r="BF13" s="94">
        <f t="shared" si="10"/>
        <v>0</v>
      </c>
      <c r="BG13" s="88" t="b">
        <v>0</v>
      </c>
      <c r="BH13" s="92" t="b">
        <v>0</v>
      </c>
      <c r="BI13" s="92" t="b">
        <v>0</v>
      </c>
      <c r="BJ13" s="92" t="b">
        <v>0</v>
      </c>
      <c r="BK13" s="92" t="b">
        <v>0</v>
      </c>
      <c r="BL13" s="92" t="b">
        <v>0</v>
      </c>
      <c r="BM13" s="92" t="b">
        <v>0</v>
      </c>
      <c r="BN13" s="92">
        <f t="shared" si="11"/>
        <v>0</v>
      </c>
      <c r="BO13" s="93"/>
      <c r="BP13" s="94">
        <f t="shared" si="12"/>
        <v>0</v>
      </c>
      <c r="BQ13" s="88" t="b">
        <v>0</v>
      </c>
      <c r="BR13" s="92" t="b">
        <v>0</v>
      </c>
      <c r="BS13" s="92" t="b">
        <v>0</v>
      </c>
      <c r="BT13" s="92">
        <f t="shared" si="13"/>
        <v>0</v>
      </c>
      <c r="BU13" s="93"/>
      <c r="BV13" s="94">
        <f t="shared" si="14"/>
        <v>0</v>
      </c>
      <c r="BW13" s="88" t="b">
        <v>0</v>
      </c>
      <c r="BX13" s="92" t="b">
        <v>0</v>
      </c>
      <c r="BY13" s="92" t="b">
        <v>0</v>
      </c>
      <c r="BZ13" s="92" t="b">
        <v>0</v>
      </c>
      <c r="CA13" s="92" t="b">
        <v>0</v>
      </c>
      <c r="CB13" s="92" t="b">
        <v>0</v>
      </c>
      <c r="CC13" s="92" t="b">
        <v>0</v>
      </c>
      <c r="CD13" s="92">
        <f t="shared" si="15"/>
        <v>0</v>
      </c>
      <c r="CE13" s="93"/>
      <c r="CF13" s="94">
        <f t="shared" si="16"/>
        <v>0</v>
      </c>
      <c r="CG13" s="95" t="b">
        <v>0</v>
      </c>
      <c r="CH13" s="90" t="b">
        <v>0</v>
      </c>
      <c r="CI13" s="91" t="b">
        <v>0</v>
      </c>
      <c r="CJ13" s="94" t="b">
        <v>0</v>
      </c>
      <c r="CK13" s="88">
        <f t="shared" si="17"/>
        <v>0</v>
      </c>
      <c r="CL13" s="93"/>
      <c r="CM13" s="94">
        <f t="shared" si="18"/>
        <v>0</v>
      </c>
      <c r="CN13" s="97" t="b">
        <v>0</v>
      </c>
      <c r="CO13" s="97" t="b">
        <v>0</v>
      </c>
      <c r="CP13" s="97" t="b">
        <v>0</v>
      </c>
    </row>
    <row r="14" spans="1:94" ht="21" customHeight="1" x14ac:dyDescent="0.15">
      <c r="A14" s="113"/>
      <c r="B14" s="195" t="b">
        <v>0</v>
      </c>
      <c r="C14" s="97" t="b">
        <v>0</v>
      </c>
      <c r="D14" s="95" t="b">
        <v>0</v>
      </c>
      <c r="E14" s="90" t="b">
        <v>0</v>
      </c>
      <c r="F14" s="90" t="b">
        <v>0</v>
      </c>
      <c r="G14" s="90" t="b">
        <v>0</v>
      </c>
      <c r="H14" s="90" t="b">
        <v>0</v>
      </c>
      <c r="I14" s="91" t="b">
        <v>0</v>
      </c>
      <c r="J14" s="92">
        <f t="shared" si="0"/>
        <v>0</v>
      </c>
      <c r="K14" s="93"/>
      <c r="L14" s="94">
        <f t="shared" si="1"/>
        <v>0</v>
      </c>
      <c r="M14" s="95" t="b">
        <v>0</v>
      </c>
      <c r="N14" s="90" t="b">
        <v>0</v>
      </c>
      <c r="O14" s="90" t="b">
        <v>0</v>
      </c>
      <c r="P14" s="90" t="b">
        <v>0</v>
      </c>
      <c r="Q14" s="90" t="b">
        <v>0</v>
      </c>
      <c r="R14" s="91" t="b">
        <v>0</v>
      </c>
      <c r="S14" s="92">
        <f t="shared" si="2"/>
        <v>0</v>
      </c>
      <c r="T14" s="93"/>
      <c r="U14" s="94">
        <f t="shared" si="3"/>
        <v>0</v>
      </c>
      <c r="V14" s="95" t="b">
        <v>0</v>
      </c>
      <c r="W14" s="90" t="b">
        <v>0</v>
      </c>
      <c r="X14" s="90" t="b">
        <v>0</v>
      </c>
      <c r="Y14" s="90" t="b">
        <v>0</v>
      </c>
      <c r="Z14" s="90" t="b">
        <v>0</v>
      </c>
      <c r="AA14" s="90" t="b">
        <v>0</v>
      </c>
      <c r="AB14" s="91" t="b">
        <v>0</v>
      </c>
      <c r="AC14" s="92">
        <f t="shared" si="4"/>
        <v>0</v>
      </c>
      <c r="AD14" s="93"/>
      <c r="AE14" s="94">
        <f t="shared" si="5"/>
        <v>0</v>
      </c>
      <c r="AF14" s="95" t="b">
        <v>0</v>
      </c>
      <c r="AG14" s="90" t="b">
        <v>0</v>
      </c>
      <c r="AH14" s="90" t="b">
        <v>0</v>
      </c>
      <c r="AI14" s="90" t="b">
        <v>0</v>
      </c>
      <c r="AJ14" s="90" t="b">
        <v>0</v>
      </c>
      <c r="AK14" s="91" t="b">
        <v>0</v>
      </c>
      <c r="AL14" s="92">
        <f t="shared" ref="AL14:AL22" si="19">COUNTIF(AF14:AK14,"VRAI")</f>
        <v>0</v>
      </c>
      <c r="AM14" s="93"/>
      <c r="AN14" s="94">
        <f t="shared" si="6"/>
        <v>0</v>
      </c>
      <c r="AO14" s="95" t="b">
        <v>0</v>
      </c>
      <c r="AP14" s="90" t="b">
        <v>0</v>
      </c>
      <c r="AQ14" s="90" t="b">
        <v>0</v>
      </c>
      <c r="AR14" s="90" t="b">
        <v>0</v>
      </c>
      <c r="AS14" s="90" t="b">
        <v>0</v>
      </c>
      <c r="AT14" s="90" t="b">
        <v>0</v>
      </c>
      <c r="AU14" s="91" t="b">
        <v>0</v>
      </c>
      <c r="AV14" s="92" t="b">
        <v>0</v>
      </c>
      <c r="AW14" s="92">
        <f t="shared" si="7"/>
        <v>0</v>
      </c>
      <c r="AX14" s="93"/>
      <c r="AY14" s="94">
        <f t="shared" si="8"/>
        <v>0</v>
      </c>
      <c r="AZ14" s="88" t="b">
        <v>0</v>
      </c>
      <c r="BA14" s="92" t="b">
        <v>0</v>
      </c>
      <c r="BB14" s="92" t="b">
        <v>0</v>
      </c>
      <c r="BC14" s="92" t="b">
        <v>0</v>
      </c>
      <c r="BD14" s="92">
        <f t="shared" si="9"/>
        <v>0</v>
      </c>
      <c r="BE14" s="93"/>
      <c r="BF14" s="94">
        <f t="shared" si="10"/>
        <v>0</v>
      </c>
      <c r="BG14" s="88" t="b">
        <v>0</v>
      </c>
      <c r="BH14" s="92" t="b">
        <v>0</v>
      </c>
      <c r="BI14" s="92" t="b">
        <v>0</v>
      </c>
      <c r="BJ14" s="92" t="b">
        <v>0</v>
      </c>
      <c r="BK14" s="92" t="b">
        <v>0</v>
      </c>
      <c r="BL14" s="92" t="b">
        <v>0</v>
      </c>
      <c r="BM14" s="92" t="b">
        <v>0</v>
      </c>
      <c r="BN14" s="92">
        <f t="shared" si="11"/>
        <v>0</v>
      </c>
      <c r="BO14" s="93"/>
      <c r="BP14" s="94">
        <f t="shared" si="12"/>
        <v>0</v>
      </c>
      <c r="BQ14" s="88" t="b">
        <v>0</v>
      </c>
      <c r="BR14" s="92" t="b">
        <v>0</v>
      </c>
      <c r="BS14" s="92" t="b">
        <v>0</v>
      </c>
      <c r="BT14" s="92">
        <f t="shared" si="13"/>
        <v>0</v>
      </c>
      <c r="BU14" s="93"/>
      <c r="BV14" s="94">
        <f t="shared" si="14"/>
        <v>0</v>
      </c>
      <c r="BW14" s="88" t="b">
        <v>0</v>
      </c>
      <c r="BX14" s="92" t="b">
        <v>0</v>
      </c>
      <c r="BY14" s="92" t="b">
        <v>0</v>
      </c>
      <c r="BZ14" s="92" t="b">
        <v>0</v>
      </c>
      <c r="CA14" s="92" t="b">
        <v>0</v>
      </c>
      <c r="CB14" s="92" t="b">
        <v>0</v>
      </c>
      <c r="CC14" s="92" t="b">
        <v>0</v>
      </c>
      <c r="CD14" s="92">
        <f t="shared" si="15"/>
        <v>0</v>
      </c>
      <c r="CE14" s="93"/>
      <c r="CF14" s="94">
        <f t="shared" si="16"/>
        <v>0</v>
      </c>
      <c r="CG14" s="95" t="b">
        <v>0</v>
      </c>
      <c r="CH14" s="90" t="b">
        <v>0</v>
      </c>
      <c r="CI14" s="91" t="b">
        <v>0</v>
      </c>
      <c r="CJ14" s="94" t="b">
        <v>0</v>
      </c>
      <c r="CK14" s="88">
        <f t="shared" si="17"/>
        <v>0</v>
      </c>
      <c r="CL14" s="93"/>
      <c r="CM14" s="94">
        <f t="shared" si="18"/>
        <v>0</v>
      </c>
      <c r="CN14" s="97" t="b">
        <v>0</v>
      </c>
      <c r="CO14" s="97" t="b">
        <v>0</v>
      </c>
      <c r="CP14" s="97" t="b">
        <v>0</v>
      </c>
    </row>
    <row r="15" spans="1:94" ht="21" customHeight="1" x14ac:dyDescent="0.15">
      <c r="A15" s="235"/>
      <c r="B15" s="195" t="b">
        <v>0</v>
      </c>
      <c r="C15" s="97" t="b">
        <v>0</v>
      </c>
      <c r="D15" s="95" t="b">
        <v>0</v>
      </c>
      <c r="E15" s="90" t="b">
        <v>0</v>
      </c>
      <c r="F15" s="90" t="b">
        <v>0</v>
      </c>
      <c r="G15" s="90" t="b">
        <v>0</v>
      </c>
      <c r="H15" s="90" t="b">
        <v>0</v>
      </c>
      <c r="I15" s="91" t="b">
        <v>0</v>
      </c>
      <c r="J15" s="92">
        <f t="shared" si="0"/>
        <v>0</v>
      </c>
      <c r="K15" s="93"/>
      <c r="L15" s="94">
        <f t="shared" si="1"/>
        <v>0</v>
      </c>
      <c r="M15" s="95" t="b">
        <v>0</v>
      </c>
      <c r="N15" s="90" t="b">
        <v>0</v>
      </c>
      <c r="O15" s="90" t="b">
        <v>0</v>
      </c>
      <c r="P15" s="90" t="b">
        <v>0</v>
      </c>
      <c r="Q15" s="90" t="b">
        <v>0</v>
      </c>
      <c r="R15" s="91" t="b">
        <v>0</v>
      </c>
      <c r="S15" s="92">
        <f t="shared" si="2"/>
        <v>0</v>
      </c>
      <c r="T15" s="93"/>
      <c r="U15" s="94">
        <f t="shared" si="3"/>
        <v>0</v>
      </c>
      <c r="V15" s="95" t="b">
        <v>0</v>
      </c>
      <c r="W15" s="90" t="b">
        <v>0</v>
      </c>
      <c r="X15" s="90" t="b">
        <v>0</v>
      </c>
      <c r="Y15" s="90" t="b">
        <v>0</v>
      </c>
      <c r="Z15" s="90" t="b">
        <v>0</v>
      </c>
      <c r="AA15" s="90" t="b">
        <v>0</v>
      </c>
      <c r="AB15" s="91" t="b">
        <v>0</v>
      </c>
      <c r="AC15" s="92">
        <f t="shared" si="4"/>
        <v>0</v>
      </c>
      <c r="AD15" s="93"/>
      <c r="AE15" s="94">
        <f t="shared" si="5"/>
        <v>0</v>
      </c>
      <c r="AF15" s="95" t="b">
        <v>0</v>
      </c>
      <c r="AG15" s="90" t="b">
        <v>0</v>
      </c>
      <c r="AH15" s="90" t="b">
        <v>0</v>
      </c>
      <c r="AI15" s="90" t="b">
        <v>0</v>
      </c>
      <c r="AJ15" s="90" t="b">
        <v>0</v>
      </c>
      <c r="AK15" s="91" t="b">
        <v>0</v>
      </c>
      <c r="AL15" s="92">
        <f t="shared" si="19"/>
        <v>0</v>
      </c>
      <c r="AM15" s="93"/>
      <c r="AN15" s="94">
        <f t="shared" si="6"/>
        <v>0</v>
      </c>
      <c r="AO15" s="95" t="b">
        <v>0</v>
      </c>
      <c r="AP15" s="90" t="b">
        <v>0</v>
      </c>
      <c r="AQ15" s="90" t="b">
        <v>0</v>
      </c>
      <c r="AR15" s="90" t="b">
        <v>0</v>
      </c>
      <c r="AS15" s="90" t="b">
        <v>0</v>
      </c>
      <c r="AT15" s="90" t="b">
        <v>0</v>
      </c>
      <c r="AU15" s="91" t="b">
        <v>0</v>
      </c>
      <c r="AV15" s="92" t="b">
        <v>0</v>
      </c>
      <c r="AW15" s="92">
        <f t="shared" si="7"/>
        <v>0</v>
      </c>
      <c r="AX15" s="93"/>
      <c r="AY15" s="94">
        <f t="shared" si="8"/>
        <v>0</v>
      </c>
      <c r="AZ15" s="88" t="b">
        <v>0</v>
      </c>
      <c r="BA15" s="92" t="b">
        <v>0</v>
      </c>
      <c r="BB15" s="92" t="b">
        <v>0</v>
      </c>
      <c r="BC15" s="92" t="b">
        <v>0</v>
      </c>
      <c r="BD15" s="92">
        <f t="shared" si="9"/>
        <v>0</v>
      </c>
      <c r="BE15" s="93"/>
      <c r="BF15" s="94">
        <f t="shared" si="10"/>
        <v>0</v>
      </c>
      <c r="BG15" s="88" t="b">
        <v>0</v>
      </c>
      <c r="BH15" s="92" t="b">
        <v>0</v>
      </c>
      <c r="BI15" s="92" t="b">
        <v>0</v>
      </c>
      <c r="BJ15" s="92" t="b">
        <v>0</v>
      </c>
      <c r="BK15" s="92" t="b">
        <v>0</v>
      </c>
      <c r="BL15" s="92" t="b">
        <v>0</v>
      </c>
      <c r="BM15" s="92" t="b">
        <v>0</v>
      </c>
      <c r="BN15" s="92">
        <f t="shared" si="11"/>
        <v>0</v>
      </c>
      <c r="BO15" s="93"/>
      <c r="BP15" s="94">
        <f t="shared" si="12"/>
        <v>0</v>
      </c>
      <c r="BQ15" s="88" t="b">
        <v>0</v>
      </c>
      <c r="BR15" s="92" t="b">
        <v>0</v>
      </c>
      <c r="BS15" s="92" t="b">
        <v>0</v>
      </c>
      <c r="BT15" s="92">
        <f t="shared" si="13"/>
        <v>0</v>
      </c>
      <c r="BU15" s="93"/>
      <c r="BV15" s="94">
        <f t="shared" si="14"/>
        <v>0</v>
      </c>
      <c r="BW15" s="88" t="b">
        <v>0</v>
      </c>
      <c r="BX15" s="92" t="b">
        <v>0</v>
      </c>
      <c r="BY15" s="92" t="b">
        <v>0</v>
      </c>
      <c r="BZ15" s="92" t="b">
        <v>0</v>
      </c>
      <c r="CA15" s="92" t="b">
        <v>0</v>
      </c>
      <c r="CB15" s="92" t="b">
        <v>0</v>
      </c>
      <c r="CC15" s="92" t="b">
        <v>0</v>
      </c>
      <c r="CD15" s="92">
        <f t="shared" si="15"/>
        <v>0</v>
      </c>
      <c r="CE15" s="93"/>
      <c r="CF15" s="94">
        <f t="shared" si="16"/>
        <v>0</v>
      </c>
      <c r="CG15" s="95" t="b">
        <v>0</v>
      </c>
      <c r="CH15" s="90" t="b">
        <v>0</v>
      </c>
      <c r="CI15" s="91" t="b">
        <v>0</v>
      </c>
      <c r="CJ15" s="94" t="b">
        <v>0</v>
      </c>
      <c r="CK15" s="88">
        <f t="shared" si="17"/>
        <v>0</v>
      </c>
      <c r="CL15" s="93"/>
      <c r="CM15" s="94">
        <f t="shared" si="18"/>
        <v>0</v>
      </c>
      <c r="CN15" s="97" t="b">
        <v>0</v>
      </c>
      <c r="CO15" s="97" t="b">
        <v>0</v>
      </c>
      <c r="CP15" s="97" t="b">
        <v>0</v>
      </c>
    </row>
    <row r="16" spans="1:94" ht="21" customHeight="1" x14ac:dyDescent="0.15">
      <c r="A16" s="113"/>
      <c r="B16" s="195" t="b">
        <v>0</v>
      </c>
      <c r="C16" s="97" t="b">
        <v>0</v>
      </c>
      <c r="D16" s="95" t="b">
        <v>0</v>
      </c>
      <c r="E16" s="90" t="b">
        <v>0</v>
      </c>
      <c r="F16" s="90" t="b">
        <v>0</v>
      </c>
      <c r="G16" s="90" t="b">
        <v>0</v>
      </c>
      <c r="H16" s="90" t="b">
        <v>0</v>
      </c>
      <c r="I16" s="91" t="b">
        <v>0</v>
      </c>
      <c r="J16" s="92">
        <f t="shared" si="0"/>
        <v>0</v>
      </c>
      <c r="K16" s="93"/>
      <c r="L16" s="94">
        <f t="shared" si="1"/>
        <v>0</v>
      </c>
      <c r="M16" s="95" t="b">
        <v>0</v>
      </c>
      <c r="N16" s="90" t="b">
        <v>0</v>
      </c>
      <c r="O16" s="90" t="b">
        <v>0</v>
      </c>
      <c r="P16" s="90" t="b">
        <v>0</v>
      </c>
      <c r="Q16" s="90" t="b">
        <v>0</v>
      </c>
      <c r="R16" s="91" t="b">
        <v>0</v>
      </c>
      <c r="S16" s="92">
        <f t="shared" si="2"/>
        <v>0</v>
      </c>
      <c r="T16" s="93"/>
      <c r="U16" s="94">
        <f t="shared" si="3"/>
        <v>0</v>
      </c>
      <c r="V16" s="95" t="b">
        <v>0</v>
      </c>
      <c r="W16" s="90" t="b">
        <v>0</v>
      </c>
      <c r="X16" s="90" t="b">
        <v>0</v>
      </c>
      <c r="Y16" s="90" t="b">
        <v>0</v>
      </c>
      <c r="Z16" s="90" t="b">
        <v>0</v>
      </c>
      <c r="AA16" s="90" t="b">
        <v>0</v>
      </c>
      <c r="AB16" s="91" t="b">
        <v>0</v>
      </c>
      <c r="AC16" s="92">
        <f t="shared" si="4"/>
        <v>0</v>
      </c>
      <c r="AD16" s="93"/>
      <c r="AE16" s="94">
        <f t="shared" si="5"/>
        <v>0</v>
      </c>
      <c r="AF16" s="95" t="b">
        <v>0</v>
      </c>
      <c r="AG16" s="90" t="b">
        <v>0</v>
      </c>
      <c r="AH16" s="90" t="b">
        <v>0</v>
      </c>
      <c r="AI16" s="90" t="b">
        <v>0</v>
      </c>
      <c r="AJ16" s="90" t="b">
        <v>0</v>
      </c>
      <c r="AK16" s="91" t="b">
        <v>0</v>
      </c>
      <c r="AL16" s="92">
        <f t="shared" si="19"/>
        <v>0</v>
      </c>
      <c r="AM16" s="93"/>
      <c r="AN16" s="94">
        <f t="shared" si="6"/>
        <v>0</v>
      </c>
      <c r="AO16" s="95" t="b">
        <v>0</v>
      </c>
      <c r="AP16" s="90" t="b">
        <v>0</v>
      </c>
      <c r="AQ16" s="90" t="b">
        <v>0</v>
      </c>
      <c r="AR16" s="90" t="b">
        <v>0</v>
      </c>
      <c r="AS16" s="90" t="b">
        <v>0</v>
      </c>
      <c r="AT16" s="90" t="b">
        <v>0</v>
      </c>
      <c r="AU16" s="91" t="b">
        <v>0</v>
      </c>
      <c r="AV16" s="92" t="b">
        <v>0</v>
      </c>
      <c r="AW16" s="92">
        <f t="shared" si="7"/>
        <v>0</v>
      </c>
      <c r="AX16" s="93"/>
      <c r="AY16" s="94">
        <f t="shared" si="8"/>
        <v>0</v>
      </c>
      <c r="AZ16" s="88" t="b">
        <v>0</v>
      </c>
      <c r="BA16" s="92" t="b">
        <v>0</v>
      </c>
      <c r="BB16" s="92" t="b">
        <v>0</v>
      </c>
      <c r="BC16" s="92" t="b">
        <v>0</v>
      </c>
      <c r="BD16" s="92">
        <f t="shared" si="9"/>
        <v>0</v>
      </c>
      <c r="BE16" s="93"/>
      <c r="BF16" s="94">
        <f t="shared" si="10"/>
        <v>0</v>
      </c>
      <c r="BG16" s="88" t="b">
        <v>0</v>
      </c>
      <c r="BH16" s="92" t="b">
        <v>0</v>
      </c>
      <c r="BI16" s="92" t="b">
        <v>0</v>
      </c>
      <c r="BJ16" s="92" t="b">
        <v>0</v>
      </c>
      <c r="BK16" s="92" t="b">
        <v>0</v>
      </c>
      <c r="BL16" s="92" t="b">
        <v>0</v>
      </c>
      <c r="BM16" s="92" t="b">
        <v>0</v>
      </c>
      <c r="BN16" s="92">
        <f t="shared" si="11"/>
        <v>0</v>
      </c>
      <c r="BO16" s="93"/>
      <c r="BP16" s="94">
        <f t="shared" si="12"/>
        <v>0</v>
      </c>
      <c r="BQ16" s="88" t="b">
        <v>0</v>
      </c>
      <c r="BR16" s="92" t="b">
        <v>0</v>
      </c>
      <c r="BS16" s="92" t="b">
        <v>0</v>
      </c>
      <c r="BT16" s="92">
        <f t="shared" si="13"/>
        <v>0</v>
      </c>
      <c r="BU16" s="93"/>
      <c r="BV16" s="94">
        <f t="shared" si="14"/>
        <v>0</v>
      </c>
      <c r="BW16" s="88" t="b">
        <v>0</v>
      </c>
      <c r="BX16" s="92" t="b">
        <v>0</v>
      </c>
      <c r="BY16" s="92" t="b">
        <v>0</v>
      </c>
      <c r="BZ16" s="92" t="b">
        <v>0</v>
      </c>
      <c r="CA16" s="92" t="b">
        <v>0</v>
      </c>
      <c r="CB16" s="92" t="b">
        <v>0</v>
      </c>
      <c r="CC16" s="92" t="b">
        <v>0</v>
      </c>
      <c r="CD16" s="92">
        <f t="shared" si="15"/>
        <v>0</v>
      </c>
      <c r="CE16" s="93"/>
      <c r="CF16" s="94">
        <f t="shared" si="16"/>
        <v>0</v>
      </c>
      <c r="CG16" s="95" t="b">
        <v>0</v>
      </c>
      <c r="CH16" s="90" t="b">
        <v>0</v>
      </c>
      <c r="CI16" s="91" t="b">
        <v>0</v>
      </c>
      <c r="CJ16" s="94" t="b">
        <v>0</v>
      </c>
      <c r="CK16" s="88">
        <f t="shared" si="17"/>
        <v>0</v>
      </c>
      <c r="CL16" s="93"/>
      <c r="CM16" s="94">
        <f t="shared" si="18"/>
        <v>0</v>
      </c>
      <c r="CN16" s="97" t="b">
        <v>0</v>
      </c>
      <c r="CO16" s="97" t="b">
        <v>0</v>
      </c>
      <c r="CP16" s="97" t="b">
        <v>0</v>
      </c>
    </row>
    <row r="17" spans="1:94" ht="21" customHeight="1" x14ac:dyDescent="0.15">
      <c r="A17" s="200"/>
      <c r="B17" s="195" t="b">
        <v>0</v>
      </c>
      <c r="C17" s="97" t="b">
        <v>0</v>
      </c>
      <c r="D17" s="95" t="b">
        <v>0</v>
      </c>
      <c r="E17" s="90" t="b">
        <v>0</v>
      </c>
      <c r="F17" s="90" t="b">
        <v>0</v>
      </c>
      <c r="G17" s="90" t="b">
        <v>0</v>
      </c>
      <c r="H17" s="90" t="b">
        <v>0</v>
      </c>
      <c r="I17" s="91" t="b">
        <v>0</v>
      </c>
      <c r="J17" s="92">
        <f t="shared" si="0"/>
        <v>0</v>
      </c>
      <c r="K17" s="93"/>
      <c r="L17" s="94">
        <f t="shared" si="1"/>
        <v>0</v>
      </c>
      <c r="M17" s="95" t="b">
        <v>0</v>
      </c>
      <c r="N17" s="90" t="b">
        <v>0</v>
      </c>
      <c r="O17" s="90" t="b">
        <v>0</v>
      </c>
      <c r="P17" s="90" t="b">
        <v>0</v>
      </c>
      <c r="Q17" s="90" t="b">
        <v>0</v>
      </c>
      <c r="R17" s="91" t="b">
        <v>0</v>
      </c>
      <c r="S17" s="92">
        <f t="shared" si="2"/>
        <v>0</v>
      </c>
      <c r="T17" s="93"/>
      <c r="U17" s="94">
        <f t="shared" si="3"/>
        <v>0</v>
      </c>
      <c r="V17" s="95" t="b">
        <v>0</v>
      </c>
      <c r="W17" s="90" t="b">
        <v>0</v>
      </c>
      <c r="X17" s="90" t="b">
        <v>0</v>
      </c>
      <c r="Y17" s="90" t="b">
        <v>0</v>
      </c>
      <c r="Z17" s="90" t="b">
        <v>0</v>
      </c>
      <c r="AA17" s="90" t="b">
        <v>0</v>
      </c>
      <c r="AB17" s="91" t="b">
        <v>0</v>
      </c>
      <c r="AC17" s="92">
        <f t="shared" si="4"/>
        <v>0</v>
      </c>
      <c r="AD17" s="93"/>
      <c r="AE17" s="94">
        <f t="shared" si="5"/>
        <v>0</v>
      </c>
      <c r="AF17" s="95" t="b">
        <v>0</v>
      </c>
      <c r="AG17" s="90" t="b">
        <v>0</v>
      </c>
      <c r="AH17" s="90" t="b">
        <v>0</v>
      </c>
      <c r="AI17" s="90" t="b">
        <v>0</v>
      </c>
      <c r="AJ17" s="90" t="b">
        <v>0</v>
      </c>
      <c r="AK17" s="91" t="b">
        <v>0</v>
      </c>
      <c r="AL17" s="92">
        <f t="shared" si="19"/>
        <v>0</v>
      </c>
      <c r="AM17" s="93"/>
      <c r="AN17" s="94">
        <f t="shared" si="6"/>
        <v>0</v>
      </c>
      <c r="AO17" s="95" t="b">
        <v>0</v>
      </c>
      <c r="AP17" s="90" t="b">
        <v>0</v>
      </c>
      <c r="AQ17" s="90" t="b">
        <v>0</v>
      </c>
      <c r="AR17" s="90" t="b">
        <v>0</v>
      </c>
      <c r="AS17" s="90" t="b">
        <v>0</v>
      </c>
      <c r="AT17" s="90" t="b">
        <v>0</v>
      </c>
      <c r="AU17" s="91" t="b">
        <v>0</v>
      </c>
      <c r="AV17" s="92" t="b">
        <v>0</v>
      </c>
      <c r="AW17" s="92">
        <f t="shared" si="7"/>
        <v>0</v>
      </c>
      <c r="AX17" s="93"/>
      <c r="AY17" s="94">
        <f t="shared" si="8"/>
        <v>0</v>
      </c>
      <c r="AZ17" s="88" t="b">
        <v>0</v>
      </c>
      <c r="BA17" s="92" t="b">
        <v>0</v>
      </c>
      <c r="BB17" s="92" t="b">
        <v>0</v>
      </c>
      <c r="BC17" s="92" t="b">
        <v>0</v>
      </c>
      <c r="BD17" s="92">
        <f t="shared" si="9"/>
        <v>0</v>
      </c>
      <c r="BE17" s="93"/>
      <c r="BF17" s="94">
        <f t="shared" si="10"/>
        <v>0</v>
      </c>
      <c r="BG17" s="88" t="b">
        <v>0</v>
      </c>
      <c r="BH17" s="92" t="b">
        <v>0</v>
      </c>
      <c r="BI17" s="92" t="b">
        <v>0</v>
      </c>
      <c r="BJ17" s="92" t="b">
        <v>0</v>
      </c>
      <c r="BK17" s="92" t="b">
        <v>0</v>
      </c>
      <c r="BL17" s="92" t="b">
        <v>0</v>
      </c>
      <c r="BM17" s="92" t="b">
        <v>0</v>
      </c>
      <c r="BN17" s="92">
        <f t="shared" si="11"/>
        <v>0</v>
      </c>
      <c r="BO17" s="93"/>
      <c r="BP17" s="94">
        <f t="shared" si="12"/>
        <v>0</v>
      </c>
      <c r="BQ17" s="88" t="b">
        <v>0</v>
      </c>
      <c r="BR17" s="92" t="b">
        <v>0</v>
      </c>
      <c r="BS17" s="92" t="b">
        <v>0</v>
      </c>
      <c r="BT17" s="92">
        <f t="shared" si="13"/>
        <v>0</v>
      </c>
      <c r="BU17" s="93"/>
      <c r="BV17" s="94">
        <f t="shared" si="14"/>
        <v>0</v>
      </c>
      <c r="BW17" s="88" t="b">
        <v>0</v>
      </c>
      <c r="BX17" s="92" t="b">
        <v>0</v>
      </c>
      <c r="BY17" s="92" t="b">
        <v>0</v>
      </c>
      <c r="BZ17" s="92" t="b">
        <v>0</v>
      </c>
      <c r="CA17" s="92" t="b">
        <v>0</v>
      </c>
      <c r="CB17" s="92" t="b">
        <v>0</v>
      </c>
      <c r="CC17" s="92" t="b">
        <v>0</v>
      </c>
      <c r="CD17" s="92">
        <f t="shared" si="15"/>
        <v>0</v>
      </c>
      <c r="CE17" s="93"/>
      <c r="CF17" s="94">
        <f t="shared" si="16"/>
        <v>0</v>
      </c>
      <c r="CG17" s="95" t="b">
        <v>0</v>
      </c>
      <c r="CH17" s="90" t="b">
        <v>0</v>
      </c>
      <c r="CI17" s="91" t="b">
        <v>0</v>
      </c>
      <c r="CJ17" s="94" t="b">
        <v>0</v>
      </c>
      <c r="CK17" s="88">
        <f t="shared" si="17"/>
        <v>0</v>
      </c>
      <c r="CL17" s="93"/>
      <c r="CM17" s="94">
        <f t="shared" si="18"/>
        <v>0</v>
      </c>
      <c r="CN17" s="97" t="b">
        <v>0</v>
      </c>
      <c r="CO17" s="97" t="b">
        <v>0</v>
      </c>
      <c r="CP17" s="97" t="b">
        <v>0</v>
      </c>
    </row>
    <row r="18" spans="1:94" ht="21" customHeight="1" x14ac:dyDescent="0.15">
      <c r="A18" s="200"/>
      <c r="B18" s="232" t="b">
        <v>0</v>
      </c>
      <c r="C18" s="97" t="b">
        <v>0</v>
      </c>
      <c r="D18" s="95" t="b">
        <v>0</v>
      </c>
      <c r="E18" s="90" t="b">
        <v>0</v>
      </c>
      <c r="F18" s="90" t="b">
        <v>0</v>
      </c>
      <c r="G18" s="90" t="b">
        <v>0</v>
      </c>
      <c r="H18" s="90" t="b">
        <v>0</v>
      </c>
      <c r="I18" s="91" t="b">
        <v>0</v>
      </c>
      <c r="J18" s="92">
        <f t="shared" si="0"/>
        <v>0</v>
      </c>
      <c r="K18" s="93"/>
      <c r="L18" s="94">
        <f t="shared" si="1"/>
        <v>0</v>
      </c>
      <c r="M18" s="95" t="b">
        <v>0</v>
      </c>
      <c r="N18" s="90" t="b">
        <v>0</v>
      </c>
      <c r="O18" s="90" t="b">
        <v>0</v>
      </c>
      <c r="P18" s="90" t="b">
        <v>0</v>
      </c>
      <c r="Q18" s="90" t="b">
        <v>0</v>
      </c>
      <c r="R18" s="91" t="b">
        <v>0</v>
      </c>
      <c r="S18" s="92">
        <f t="shared" si="2"/>
        <v>0</v>
      </c>
      <c r="T18" s="93"/>
      <c r="U18" s="94">
        <f t="shared" si="3"/>
        <v>0</v>
      </c>
      <c r="V18" s="95" t="b">
        <v>0</v>
      </c>
      <c r="W18" s="90" t="b">
        <v>0</v>
      </c>
      <c r="X18" s="90" t="b">
        <v>0</v>
      </c>
      <c r="Y18" s="90" t="b">
        <v>0</v>
      </c>
      <c r="Z18" s="90" t="b">
        <v>0</v>
      </c>
      <c r="AA18" s="90" t="b">
        <v>0</v>
      </c>
      <c r="AB18" s="91" t="b">
        <v>0</v>
      </c>
      <c r="AC18" s="92">
        <f t="shared" si="4"/>
        <v>0</v>
      </c>
      <c r="AD18" s="93"/>
      <c r="AE18" s="94">
        <f t="shared" si="5"/>
        <v>0</v>
      </c>
      <c r="AF18" s="95" t="b">
        <v>0</v>
      </c>
      <c r="AG18" s="90" t="b">
        <v>0</v>
      </c>
      <c r="AH18" s="90" t="b">
        <v>0</v>
      </c>
      <c r="AI18" s="90" t="b">
        <v>0</v>
      </c>
      <c r="AJ18" s="90" t="b">
        <v>0</v>
      </c>
      <c r="AK18" s="91" t="b">
        <v>0</v>
      </c>
      <c r="AL18" s="92">
        <f t="shared" si="19"/>
        <v>0</v>
      </c>
      <c r="AM18" s="93"/>
      <c r="AN18" s="94">
        <f t="shared" si="6"/>
        <v>0</v>
      </c>
      <c r="AO18" s="95" t="b">
        <v>0</v>
      </c>
      <c r="AP18" s="90" t="b">
        <v>0</v>
      </c>
      <c r="AQ18" s="90" t="b">
        <v>0</v>
      </c>
      <c r="AR18" s="90" t="b">
        <v>0</v>
      </c>
      <c r="AS18" s="90" t="b">
        <v>0</v>
      </c>
      <c r="AT18" s="90" t="b">
        <v>0</v>
      </c>
      <c r="AU18" s="91" t="b">
        <v>0</v>
      </c>
      <c r="AV18" s="92" t="b">
        <v>0</v>
      </c>
      <c r="AW18" s="92">
        <f t="shared" si="7"/>
        <v>0</v>
      </c>
      <c r="AX18" s="93"/>
      <c r="AY18" s="94">
        <f t="shared" si="8"/>
        <v>0</v>
      </c>
      <c r="AZ18" s="88" t="b">
        <v>0</v>
      </c>
      <c r="BA18" s="92" t="b">
        <v>0</v>
      </c>
      <c r="BB18" s="92" t="b">
        <v>0</v>
      </c>
      <c r="BC18" s="92" t="b">
        <v>0</v>
      </c>
      <c r="BD18" s="92">
        <f t="shared" si="9"/>
        <v>0</v>
      </c>
      <c r="BE18" s="93"/>
      <c r="BF18" s="94">
        <f t="shared" si="10"/>
        <v>0</v>
      </c>
      <c r="BG18" s="88" t="b">
        <v>0</v>
      </c>
      <c r="BH18" s="92" t="b">
        <v>0</v>
      </c>
      <c r="BI18" s="92" t="b">
        <v>0</v>
      </c>
      <c r="BJ18" s="92" t="b">
        <v>0</v>
      </c>
      <c r="BK18" s="92" t="b">
        <v>0</v>
      </c>
      <c r="BL18" s="92" t="b">
        <v>0</v>
      </c>
      <c r="BM18" s="92" t="b">
        <v>0</v>
      </c>
      <c r="BN18" s="92">
        <f t="shared" si="11"/>
        <v>0</v>
      </c>
      <c r="BO18" s="93"/>
      <c r="BP18" s="94">
        <f t="shared" si="12"/>
        <v>0</v>
      </c>
      <c r="BQ18" s="88" t="b">
        <v>0</v>
      </c>
      <c r="BR18" s="92" t="b">
        <v>0</v>
      </c>
      <c r="BS18" s="92" t="b">
        <v>0</v>
      </c>
      <c r="BT18" s="92">
        <f t="shared" si="13"/>
        <v>0</v>
      </c>
      <c r="BU18" s="93"/>
      <c r="BV18" s="94">
        <f t="shared" si="14"/>
        <v>0</v>
      </c>
      <c r="BW18" s="88" t="b">
        <v>0</v>
      </c>
      <c r="BX18" s="92" t="b">
        <v>0</v>
      </c>
      <c r="BY18" s="92" t="b">
        <v>0</v>
      </c>
      <c r="BZ18" s="92" t="b">
        <v>0</v>
      </c>
      <c r="CA18" s="92" t="b">
        <v>0</v>
      </c>
      <c r="CB18" s="92" t="b">
        <v>0</v>
      </c>
      <c r="CC18" s="92" t="b">
        <v>0</v>
      </c>
      <c r="CD18" s="92">
        <f t="shared" si="15"/>
        <v>0</v>
      </c>
      <c r="CE18" s="93"/>
      <c r="CF18" s="94">
        <f t="shared" si="16"/>
        <v>0</v>
      </c>
      <c r="CG18" s="95" t="b">
        <v>0</v>
      </c>
      <c r="CH18" s="90" t="b">
        <v>0</v>
      </c>
      <c r="CI18" s="91" t="b">
        <v>0</v>
      </c>
      <c r="CJ18" s="94" t="b">
        <v>0</v>
      </c>
      <c r="CK18" s="88">
        <f t="shared" si="17"/>
        <v>0</v>
      </c>
      <c r="CL18" s="93"/>
      <c r="CM18" s="94">
        <f t="shared" si="18"/>
        <v>0</v>
      </c>
      <c r="CN18" s="97" t="b">
        <v>0</v>
      </c>
      <c r="CO18" s="97" t="b">
        <v>0</v>
      </c>
      <c r="CP18" s="97" t="b">
        <v>0</v>
      </c>
    </row>
    <row r="19" spans="1:94" ht="21" customHeight="1" x14ac:dyDescent="0.15">
      <c r="A19" s="113"/>
      <c r="B19" s="233" t="b">
        <v>0</v>
      </c>
      <c r="C19" s="97" t="b">
        <v>0</v>
      </c>
      <c r="D19" s="95" t="b">
        <v>0</v>
      </c>
      <c r="E19" s="90" t="b">
        <v>0</v>
      </c>
      <c r="F19" s="90" t="b">
        <v>0</v>
      </c>
      <c r="G19" s="90" t="b">
        <v>0</v>
      </c>
      <c r="H19" s="90" t="b">
        <v>0</v>
      </c>
      <c r="I19" s="91" t="b">
        <v>0</v>
      </c>
      <c r="J19" s="92">
        <f t="shared" si="0"/>
        <v>0</v>
      </c>
      <c r="K19" s="93"/>
      <c r="L19" s="94">
        <f t="shared" si="1"/>
        <v>0</v>
      </c>
      <c r="M19" s="95" t="b">
        <v>0</v>
      </c>
      <c r="N19" s="90" t="b">
        <v>0</v>
      </c>
      <c r="O19" s="90" t="b">
        <v>0</v>
      </c>
      <c r="P19" s="90" t="b">
        <v>0</v>
      </c>
      <c r="Q19" s="90" t="b">
        <v>0</v>
      </c>
      <c r="R19" s="91" t="b">
        <v>0</v>
      </c>
      <c r="S19" s="92">
        <f t="shared" si="2"/>
        <v>0</v>
      </c>
      <c r="T19" s="93"/>
      <c r="U19" s="94">
        <f t="shared" si="3"/>
        <v>0</v>
      </c>
      <c r="V19" s="95" t="b">
        <v>0</v>
      </c>
      <c r="W19" s="90" t="b">
        <v>0</v>
      </c>
      <c r="X19" s="90" t="b">
        <v>0</v>
      </c>
      <c r="Y19" s="90" t="b">
        <v>0</v>
      </c>
      <c r="Z19" s="90" t="b">
        <v>0</v>
      </c>
      <c r="AA19" s="90" t="b">
        <v>0</v>
      </c>
      <c r="AB19" s="91" t="b">
        <v>0</v>
      </c>
      <c r="AC19" s="92">
        <f t="shared" si="4"/>
        <v>0</v>
      </c>
      <c r="AD19" s="93"/>
      <c r="AE19" s="94">
        <f t="shared" si="5"/>
        <v>0</v>
      </c>
      <c r="AF19" s="95" t="b">
        <v>0</v>
      </c>
      <c r="AG19" s="90" t="b">
        <v>0</v>
      </c>
      <c r="AH19" s="90" t="b">
        <v>0</v>
      </c>
      <c r="AI19" s="90" t="b">
        <v>0</v>
      </c>
      <c r="AJ19" s="90" t="b">
        <v>0</v>
      </c>
      <c r="AK19" s="91" t="b">
        <v>0</v>
      </c>
      <c r="AL19" s="92">
        <f t="shared" si="19"/>
        <v>0</v>
      </c>
      <c r="AM19" s="93"/>
      <c r="AN19" s="94">
        <f t="shared" si="6"/>
        <v>0</v>
      </c>
      <c r="AO19" s="95" t="b">
        <v>0</v>
      </c>
      <c r="AP19" s="90" t="b">
        <v>0</v>
      </c>
      <c r="AQ19" s="90" t="b">
        <v>0</v>
      </c>
      <c r="AR19" s="90" t="b">
        <v>0</v>
      </c>
      <c r="AS19" s="90" t="b">
        <v>0</v>
      </c>
      <c r="AT19" s="90" t="b">
        <v>0</v>
      </c>
      <c r="AU19" s="91" t="b">
        <v>0</v>
      </c>
      <c r="AV19" s="92" t="b">
        <v>0</v>
      </c>
      <c r="AW19" s="92">
        <f t="shared" si="7"/>
        <v>0</v>
      </c>
      <c r="AX19" s="93"/>
      <c r="AY19" s="94">
        <f t="shared" si="8"/>
        <v>0</v>
      </c>
      <c r="AZ19" s="88" t="b">
        <v>0</v>
      </c>
      <c r="BA19" s="92" t="b">
        <v>0</v>
      </c>
      <c r="BB19" s="92" t="b">
        <v>0</v>
      </c>
      <c r="BC19" s="92" t="b">
        <v>0</v>
      </c>
      <c r="BD19" s="92">
        <f t="shared" si="9"/>
        <v>0</v>
      </c>
      <c r="BE19" s="93"/>
      <c r="BF19" s="94">
        <f t="shared" si="10"/>
        <v>0</v>
      </c>
      <c r="BG19" s="88" t="b">
        <v>0</v>
      </c>
      <c r="BH19" s="92" t="b">
        <v>0</v>
      </c>
      <c r="BI19" s="92" t="b">
        <v>0</v>
      </c>
      <c r="BJ19" s="92" t="b">
        <v>0</v>
      </c>
      <c r="BK19" s="92" t="b">
        <v>0</v>
      </c>
      <c r="BL19" s="92" t="b">
        <v>0</v>
      </c>
      <c r="BM19" s="92" t="b">
        <v>0</v>
      </c>
      <c r="BN19" s="92">
        <f t="shared" si="11"/>
        <v>0</v>
      </c>
      <c r="BO19" s="93"/>
      <c r="BP19" s="94">
        <f t="shared" si="12"/>
        <v>0</v>
      </c>
      <c r="BQ19" s="88" t="b">
        <v>0</v>
      </c>
      <c r="BR19" s="92" t="b">
        <v>0</v>
      </c>
      <c r="BS19" s="92" t="b">
        <v>0</v>
      </c>
      <c r="BT19" s="92">
        <f t="shared" si="13"/>
        <v>0</v>
      </c>
      <c r="BU19" s="93"/>
      <c r="BV19" s="94">
        <f t="shared" si="14"/>
        <v>0</v>
      </c>
      <c r="BW19" s="88" t="b">
        <v>0</v>
      </c>
      <c r="BX19" s="92" t="b">
        <v>0</v>
      </c>
      <c r="BY19" s="92" t="b">
        <v>0</v>
      </c>
      <c r="BZ19" s="92" t="b">
        <v>0</v>
      </c>
      <c r="CA19" s="92" t="b">
        <v>0</v>
      </c>
      <c r="CB19" s="92" t="b">
        <v>0</v>
      </c>
      <c r="CC19" s="92" t="b">
        <v>0</v>
      </c>
      <c r="CD19" s="92">
        <f t="shared" si="15"/>
        <v>0</v>
      </c>
      <c r="CE19" s="93"/>
      <c r="CF19" s="94">
        <f t="shared" si="16"/>
        <v>0</v>
      </c>
      <c r="CG19" s="95" t="b">
        <v>0</v>
      </c>
      <c r="CH19" s="90" t="b">
        <v>0</v>
      </c>
      <c r="CI19" s="91" t="b">
        <v>0</v>
      </c>
      <c r="CJ19" s="94" t="b">
        <v>0</v>
      </c>
      <c r="CK19" s="88">
        <f t="shared" si="17"/>
        <v>0</v>
      </c>
      <c r="CL19" s="93"/>
      <c r="CM19" s="94">
        <f t="shared" si="18"/>
        <v>0</v>
      </c>
      <c r="CN19" s="97" t="b">
        <v>0</v>
      </c>
      <c r="CO19" s="97" t="b">
        <v>0</v>
      </c>
      <c r="CP19" s="97" t="b">
        <v>0</v>
      </c>
    </row>
    <row r="20" spans="1:94" ht="21" customHeight="1" x14ac:dyDescent="0.15">
      <c r="A20" s="200"/>
      <c r="B20" s="233" t="b">
        <v>0</v>
      </c>
      <c r="C20" s="97" t="b">
        <v>0</v>
      </c>
      <c r="D20" s="95" t="b">
        <v>0</v>
      </c>
      <c r="E20" s="90" t="b">
        <v>0</v>
      </c>
      <c r="F20" s="90" t="b">
        <v>0</v>
      </c>
      <c r="G20" s="90" t="b">
        <v>0</v>
      </c>
      <c r="H20" s="90" t="b">
        <v>0</v>
      </c>
      <c r="I20" s="91" t="b">
        <v>0</v>
      </c>
      <c r="J20" s="92">
        <f t="shared" si="0"/>
        <v>0</v>
      </c>
      <c r="K20" s="93"/>
      <c r="L20" s="94">
        <f t="shared" si="1"/>
        <v>0</v>
      </c>
      <c r="M20" s="95" t="b">
        <v>0</v>
      </c>
      <c r="N20" s="90" t="b">
        <v>0</v>
      </c>
      <c r="O20" s="90" t="b">
        <v>0</v>
      </c>
      <c r="P20" s="90" t="b">
        <v>0</v>
      </c>
      <c r="Q20" s="90" t="b">
        <v>0</v>
      </c>
      <c r="R20" s="91" t="b">
        <v>0</v>
      </c>
      <c r="S20" s="92">
        <f t="shared" si="2"/>
        <v>0</v>
      </c>
      <c r="T20" s="93"/>
      <c r="U20" s="94">
        <f t="shared" si="3"/>
        <v>0</v>
      </c>
      <c r="V20" s="95" t="b">
        <v>0</v>
      </c>
      <c r="W20" s="90" t="b">
        <v>0</v>
      </c>
      <c r="X20" s="90" t="b">
        <v>0</v>
      </c>
      <c r="Y20" s="90" t="b">
        <v>0</v>
      </c>
      <c r="Z20" s="90" t="b">
        <v>0</v>
      </c>
      <c r="AA20" s="90" t="b">
        <v>0</v>
      </c>
      <c r="AB20" s="91" t="b">
        <v>0</v>
      </c>
      <c r="AC20" s="92">
        <f t="shared" si="4"/>
        <v>0</v>
      </c>
      <c r="AD20" s="93"/>
      <c r="AE20" s="94">
        <f t="shared" si="5"/>
        <v>0</v>
      </c>
      <c r="AF20" s="95" t="b">
        <v>0</v>
      </c>
      <c r="AG20" s="90" t="b">
        <v>0</v>
      </c>
      <c r="AH20" s="90" t="b">
        <v>0</v>
      </c>
      <c r="AI20" s="90" t="b">
        <v>0</v>
      </c>
      <c r="AJ20" s="90" t="b">
        <v>0</v>
      </c>
      <c r="AK20" s="91" t="b">
        <v>0</v>
      </c>
      <c r="AL20" s="92">
        <f t="shared" si="19"/>
        <v>0</v>
      </c>
      <c r="AM20" s="93"/>
      <c r="AN20" s="94">
        <f t="shared" si="6"/>
        <v>0</v>
      </c>
      <c r="AO20" s="95" t="b">
        <v>0</v>
      </c>
      <c r="AP20" s="90" t="b">
        <v>0</v>
      </c>
      <c r="AQ20" s="90" t="b">
        <v>0</v>
      </c>
      <c r="AR20" s="90" t="b">
        <v>0</v>
      </c>
      <c r="AS20" s="90" t="b">
        <v>0</v>
      </c>
      <c r="AT20" s="90" t="b">
        <v>0</v>
      </c>
      <c r="AU20" s="91" t="b">
        <v>0</v>
      </c>
      <c r="AV20" s="92" t="b">
        <v>0</v>
      </c>
      <c r="AW20" s="92">
        <f t="shared" si="7"/>
        <v>0</v>
      </c>
      <c r="AX20" s="93"/>
      <c r="AY20" s="94">
        <f t="shared" si="8"/>
        <v>0</v>
      </c>
      <c r="AZ20" s="88" t="b">
        <v>0</v>
      </c>
      <c r="BA20" s="92" t="b">
        <v>0</v>
      </c>
      <c r="BB20" s="92" t="b">
        <v>0</v>
      </c>
      <c r="BC20" s="92" t="b">
        <v>0</v>
      </c>
      <c r="BD20" s="92">
        <f t="shared" si="9"/>
        <v>0</v>
      </c>
      <c r="BE20" s="93"/>
      <c r="BF20" s="94">
        <f t="shared" si="10"/>
        <v>0</v>
      </c>
      <c r="BG20" s="88" t="b">
        <v>0</v>
      </c>
      <c r="BH20" s="92" t="b">
        <v>0</v>
      </c>
      <c r="BI20" s="92" t="b">
        <v>0</v>
      </c>
      <c r="BJ20" s="92" t="b">
        <v>0</v>
      </c>
      <c r="BK20" s="92" t="b">
        <v>0</v>
      </c>
      <c r="BL20" s="92" t="b">
        <v>0</v>
      </c>
      <c r="BM20" s="92" t="b">
        <v>0</v>
      </c>
      <c r="BN20" s="92">
        <f t="shared" si="11"/>
        <v>0</v>
      </c>
      <c r="BO20" s="93"/>
      <c r="BP20" s="94">
        <f t="shared" si="12"/>
        <v>0</v>
      </c>
      <c r="BQ20" s="88" t="b">
        <v>0</v>
      </c>
      <c r="BR20" s="92" t="b">
        <v>0</v>
      </c>
      <c r="BS20" s="92" t="b">
        <v>0</v>
      </c>
      <c r="BT20" s="92">
        <f t="shared" si="13"/>
        <v>0</v>
      </c>
      <c r="BU20" s="93"/>
      <c r="BV20" s="94">
        <f t="shared" si="14"/>
        <v>0</v>
      </c>
      <c r="BW20" s="88" t="b">
        <v>0</v>
      </c>
      <c r="BX20" s="92" t="b">
        <v>0</v>
      </c>
      <c r="BY20" s="92" t="b">
        <v>0</v>
      </c>
      <c r="BZ20" s="92" t="b">
        <v>0</v>
      </c>
      <c r="CA20" s="92" t="b">
        <v>0</v>
      </c>
      <c r="CB20" s="92" t="b">
        <v>0</v>
      </c>
      <c r="CC20" s="92" t="b">
        <v>0</v>
      </c>
      <c r="CD20" s="92">
        <f t="shared" si="15"/>
        <v>0</v>
      </c>
      <c r="CE20" s="93"/>
      <c r="CF20" s="94">
        <f t="shared" si="16"/>
        <v>0</v>
      </c>
      <c r="CG20" s="95" t="b">
        <v>0</v>
      </c>
      <c r="CH20" s="90" t="b">
        <v>0</v>
      </c>
      <c r="CI20" s="91" t="b">
        <v>0</v>
      </c>
      <c r="CJ20" s="94" t="b">
        <v>0</v>
      </c>
      <c r="CK20" s="88">
        <f t="shared" si="17"/>
        <v>0</v>
      </c>
      <c r="CL20" s="93"/>
      <c r="CM20" s="94">
        <f t="shared" si="18"/>
        <v>0</v>
      </c>
      <c r="CN20" s="97" t="b">
        <v>0</v>
      </c>
      <c r="CO20" s="97" t="b">
        <v>0</v>
      </c>
      <c r="CP20" s="97" t="b">
        <v>0</v>
      </c>
    </row>
    <row r="21" spans="1:94" ht="21" customHeight="1" x14ac:dyDescent="0.15">
      <c r="A21" s="201" t="s">
        <v>127</v>
      </c>
      <c r="B21" s="233" t="b">
        <v>0</v>
      </c>
      <c r="C21" s="97" t="b">
        <v>0</v>
      </c>
      <c r="D21" s="95" t="b">
        <v>0</v>
      </c>
      <c r="E21" s="90" t="b">
        <v>0</v>
      </c>
      <c r="F21" s="90" t="b">
        <v>0</v>
      </c>
      <c r="G21" s="90" t="b">
        <v>0</v>
      </c>
      <c r="H21" s="90" t="b">
        <v>0</v>
      </c>
      <c r="I21" s="91" t="b">
        <v>0</v>
      </c>
      <c r="J21" s="92">
        <f t="shared" si="0"/>
        <v>0</v>
      </c>
      <c r="K21" s="92">
        <v>5</v>
      </c>
      <c r="L21" s="94">
        <f t="shared" si="1"/>
        <v>5</v>
      </c>
      <c r="M21" s="95" t="b">
        <v>0</v>
      </c>
      <c r="N21" s="90" t="b">
        <v>0</v>
      </c>
      <c r="O21" s="90" t="b">
        <v>0</v>
      </c>
      <c r="P21" s="90" t="b">
        <v>0</v>
      </c>
      <c r="Q21" s="90" t="b">
        <v>0</v>
      </c>
      <c r="R21" s="91" t="b">
        <v>0</v>
      </c>
      <c r="S21" s="92">
        <f t="shared" si="2"/>
        <v>0</v>
      </c>
      <c r="T21" s="92">
        <v>7</v>
      </c>
      <c r="U21" s="94">
        <f t="shared" si="3"/>
        <v>7</v>
      </c>
      <c r="V21" s="95" t="b">
        <v>0</v>
      </c>
      <c r="W21" s="90" t="b">
        <v>0</v>
      </c>
      <c r="X21" s="90" t="b">
        <v>0</v>
      </c>
      <c r="Y21" s="90" t="b">
        <v>0</v>
      </c>
      <c r="Z21" s="90" t="b">
        <v>0</v>
      </c>
      <c r="AA21" s="90" t="b">
        <v>0</v>
      </c>
      <c r="AB21" s="91" t="b">
        <v>0</v>
      </c>
      <c r="AC21" s="92">
        <f t="shared" si="4"/>
        <v>0</v>
      </c>
      <c r="AD21" s="92">
        <v>3</v>
      </c>
      <c r="AE21" s="94">
        <f t="shared" si="5"/>
        <v>3</v>
      </c>
      <c r="AF21" s="95" t="b">
        <v>0</v>
      </c>
      <c r="AG21" s="90" t="b">
        <v>0</v>
      </c>
      <c r="AH21" s="90" t="b">
        <v>0</v>
      </c>
      <c r="AI21" s="90" t="b">
        <v>0</v>
      </c>
      <c r="AJ21" s="90" t="b">
        <v>0</v>
      </c>
      <c r="AK21" s="91" t="b">
        <v>0</v>
      </c>
      <c r="AL21" s="92">
        <f t="shared" si="19"/>
        <v>0</v>
      </c>
      <c r="AM21" s="93"/>
      <c r="AN21" s="94">
        <f t="shared" si="6"/>
        <v>0</v>
      </c>
      <c r="AO21" s="95" t="b">
        <v>0</v>
      </c>
      <c r="AP21" s="90" t="b">
        <v>0</v>
      </c>
      <c r="AQ21" s="90" t="b">
        <v>0</v>
      </c>
      <c r="AR21" s="90" t="b">
        <v>0</v>
      </c>
      <c r="AS21" s="90" t="b">
        <v>0</v>
      </c>
      <c r="AT21" s="90" t="b">
        <v>0</v>
      </c>
      <c r="AU21" s="91" t="b">
        <v>0</v>
      </c>
      <c r="AV21" s="92" t="b">
        <v>0</v>
      </c>
      <c r="AW21" s="92">
        <f t="shared" si="7"/>
        <v>0</v>
      </c>
      <c r="AX21" s="93"/>
      <c r="AY21" s="94">
        <f t="shared" si="8"/>
        <v>0</v>
      </c>
      <c r="AZ21" s="88" t="b">
        <v>0</v>
      </c>
      <c r="BA21" s="92" t="b">
        <v>0</v>
      </c>
      <c r="BB21" s="92" t="b">
        <v>0</v>
      </c>
      <c r="BC21" s="92" t="b">
        <v>0</v>
      </c>
      <c r="BD21" s="92">
        <f t="shared" si="9"/>
        <v>0</v>
      </c>
      <c r="BE21" s="93"/>
      <c r="BF21" s="94">
        <f t="shared" si="10"/>
        <v>0</v>
      </c>
      <c r="BG21" s="88" t="b">
        <v>0</v>
      </c>
      <c r="BH21" s="92" t="b">
        <v>0</v>
      </c>
      <c r="BI21" s="92" t="b">
        <v>0</v>
      </c>
      <c r="BJ21" s="92" t="b">
        <v>0</v>
      </c>
      <c r="BK21" s="92" t="b">
        <v>0</v>
      </c>
      <c r="BL21" s="92" t="b">
        <v>0</v>
      </c>
      <c r="BM21" s="92" t="b">
        <v>0</v>
      </c>
      <c r="BN21" s="92">
        <f t="shared" si="11"/>
        <v>0</v>
      </c>
      <c r="BO21" s="93"/>
      <c r="BP21" s="94">
        <f t="shared" si="12"/>
        <v>0</v>
      </c>
      <c r="BQ21" s="88" t="b">
        <v>0</v>
      </c>
      <c r="BR21" s="92" t="b">
        <v>0</v>
      </c>
      <c r="BS21" s="92" t="b">
        <v>0</v>
      </c>
      <c r="BT21" s="92">
        <f t="shared" si="13"/>
        <v>0</v>
      </c>
      <c r="BU21" s="93"/>
      <c r="BV21" s="94">
        <f t="shared" si="14"/>
        <v>0</v>
      </c>
      <c r="BW21" s="88" t="b">
        <v>0</v>
      </c>
      <c r="BX21" s="92" t="b">
        <v>0</v>
      </c>
      <c r="BY21" s="92" t="b">
        <v>0</v>
      </c>
      <c r="BZ21" s="92" t="b">
        <v>0</v>
      </c>
      <c r="CA21" s="92" t="b">
        <v>0</v>
      </c>
      <c r="CB21" s="92" t="b">
        <v>0</v>
      </c>
      <c r="CC21" s="92" t="b">
        <v>0</v>
      </c>
      <c r="CD21" s="92">
        <f t="shared" si="15"/>
        <v>0</v>
      </c>
      <c r="CE21" s="93"/>
      <c r="CF21" s="94">
        <f t="shared" si="16"/>
        <v>0</v>
      </c>
      <c r="CG21" s="95" t="b">
        <v>0</v>
      </c>
      <c r="CH21" s="90" t="b">
        <v>0</v>
      </c>
      <c r="CI21" s="91" t="b">
        <v>0</v>
      </c>
      <c r="CJ21" s="94" t="b">
        <v>0</v>
      </c>
      <c r="CK21" s="88">
        <f t="shared" si="17"/>
        <v>0</v>
      </c>
      <c r="CL21" s="93"/>
      <c r="CM21" s="94">
        <f t="shared" si="18"/>
        <v>0</v>
      </c>
      <c r="CN21" s="97" t="b">
        <v>0</v>
      </c>
      <c r="CO21" s="97" t="b">
        <v>0</v>
      </c>
      <c r="CP21" s="97" t="b">
        <v>0</v>
      </c>
    </row>
    <row r="22" spans="1:94" ht="21" customHeight="1" x14ac:dyDescent="0.15">
      <c r="A22" s="200"/>
      <c r="B22" s="233" t="b">
        <v>0</v>
      </c>
      <c r="C22" s="97" t="b">
        <v>0</v>
      </c>
      <c r="D22" s="95" t="b">
        <v>0</v>
      </c>
      <c r="E22" s="90" t="b">
        <v>0</v>
      </c>
      <c r="F22" s="90" t="b">
        <v>0</v>
      </c>
      <c r="G22" s="90" t="b">
        <v>0</v>
      </c>
      <c r="H22" s="90" t="b">
        <v>0</v>
      </c>
      <c r="I22" s="91" t="b">
        <v>0</v>
      </c>
      <c r="J22" s="92">
        <f t="shared" si="0"/>
        <v>0</v>
      </c>
      <c r="K22" s="93"/>
      <c r="L22" s="94">
        <f t="shared" si="1"/>
        <v>0</v>
      </c>
      <c r="M22" s="95" t="b">
        <v>0</v>
      </c>
      <c r="N22" s="90" t="b">
        <v>0</v>
      </c>
      <c r="O22" s="90" t="b">
        <v>0</v>
      </c>
      <c r="P22" s="90" t="b">
        <v>0</v>
      </c>
      <c r="Q22" s="90" t="b">
        <v>0</v>
      </c>
      <c r="R22" s="91" t="b">
        <v>0</v>
      </c>
      <c r="S22" s="92">
        <f t="shared" si="2"/>
        <v>0</v>
      </c>
      <c r="T22" s="93"/>
      <c r="U22" s="94">
        <f t="shared" si="3"/>
        <v>0</v>
      </c>
      <c r="V22" s="95" t="b">
        <v>0</v>
      </c>
      <c r="W22" s="90" t="b">
        <v>0</v>
      </c>
      <c r="X22" s="90" t="b">
        <v>0</v>
      </c>
      <c r="Y22" s="90" t="b">
        <v>0</v>
      </c>
      <c r="Z22" s="90" t="b">
        <v>0</v>
      </c>
      <c r="AA22" s="90" t="b">
        <v>0</v>
      </c>
      <c r="AB22" s="91" t="b">
        <v>0</v>
      </c>
      <c r="AC22" s="92">
        <f t="shared" si="4"/>
        <v>0</v>
      </c>
      <c r="AD22" s="93"/>
      <c r="AE22" s="94">
        <f t="shared" si="5"/>
        <v>0</v>
      </c>
      <c r="AF22" s="95" t="b">
        <v>0</v>
      </c>
      <c r="AG22" s="90" t="b">
        <v>0</v>
      </c>
      <c r="AH22" s="90" t="b">
        <v>0</v>
      </c>
      <c r="AI22" s="90" t="b">
        <v>0</v>
      </c>
      <c r="AJ22" s="90" t="b">
        <v>0</v>
      </c>
      <c r="AK22" s="91" t="b">
        <v>0</v>
      </c>
      <c r="AL22" s="92">
        <f t="shared" si="19"/>
        <v>0</v>
      </c>
      <c r="AM22" s="93"/>
      <c r="AN22" s="94">
        <f t="shared" si="6"/>
        <v>0</v>
      </c>
      <c r="AO22" s="95" t="b">
        <v>0</v>
      </c>
      <c r="AP22" s="90" t="b">
        <v>0</v>
      </c>
      <c r="AQ22" s="90" t="b">
        <v>0</v>
      </c>
      <c r="AR22" s="90" t="b">
        <v>0</v>
      </c>
      <c r="AS22" s="90" t="b">
        <v>0</v>
      </c>
      <c r="AT22" s="90" t="b">
        <v>0</v>
      </c>
      <c r="AU22" s="91" t="b">
        <v>0</v>
      </c>
      <c r="AV22" s="92" t="b">
        <v>0</v>
      </c>
      <c r="AW22" s="92">
        <f t="shared" si="7"/>
        <v>0</v>
      </c>
      <c r="AX22" s="93"/>
      <c r="AY22" s="94">
        <f t="shared" si="8"/>
        <v>0</v>
      </c>
      <c r="AZ22" s="88" t="b">
        <v>0</v>
      </c>
      <c r="BA22" s="92" t="b">
        <v>0</v>
      </c>
      <c r="BB22" s="92" t="b">
        <v>0</v>
      </c>
      <c r="BC22" s="92" t="b">
        <v>0</v>
      </c>
      <c r="BD22" s="92">
        <f t="shared" si="9"/>
        <v>0</v>
      </c>
      <c r="BE22" s="93"/>
      <c r="BF22" s="94">
        <f t="shared" si="10"/>
        <v>0</v>
      </c>
      <c r="BG22" s="88" t="b">
        <v>0</v>
      </c>
      <c r="BH22" s="92" t="b">
        <v>0</v>
      </c>
      <c r="BI22" s="92" t="b">
        <v>0</v>
      </c>
      <c r="BJ22" s="92" t="b">
        <v>0</v>
      </c>
      <c r="BK22" s="92" t="b">
        <v>0</v>
      </c>
      <c r="BL22" s="92" t="b">
        <v>0</v>
      </c>
      <c r="BM22" s="92" t="b">
        <v>0</v>
      </c>
      <c r="BN22" s="92">
        <f t="shared" si="11"/>
        <v>0</v>
      </c>
      <c r="BO22" s="93"/>
      <c r="BP22" s="94">
        <f t="shared" si="12"/>
        <v>0</v>
      </c>
      <c r="BQ22" s="88" t="b">
        <v>0</v>
      </c>
      <c r="BR22" s="92" t="b">
        <v>0</v>
      </c>
      <c r="BS22" s="92" t="b">
        <v>0</v>
      </c>
      <c r="BT22" s="92">
        <f t="shared" si="13"/>
        <v>0</v>
      </c>
      <c r="BU22" s="93"/>
      <c r="BV22" s="94">
        <f t="shared" si="14"/>
        <v>0</v>
      </c>
      <c r="BW22" s="88" t="b">
        <v>0</v>
      </c>
      <c r="BX22" s="92" t="b">
        <v>0</v>
      </c>
      <c r="BY22" s="92" t="b">
        <v>0</v>
      </c>
      <c r="BZ22" s="92" t="b">
        <v>0</v>
      </c>
      <c r="CA22" s="92" t="b">
        <v>0</v>
      </c>
      <c r="CB22" s="92" t="b">
        <v>0</v>
      </c>
      <c r="CC22" s="92" t="b">
        <v>0</v>
      </c>
      <c r="CD22" s="92">
        <f t="shared" si="15"/>
        <v>0</v>
      </c>
      <c r="CE22" s="93"/>
      <c r="CF22" s="94">
        <f t="shared" si="16"/>
        <v>0</v>
      </c>
      <c r="CG22" s="95" t="b">
        <v>0</v>
      </c>
      <c r="CH22" s="90" t="b">
        <v>0</v>
      </c>
      <c r="CI22" s="91" t="b">
        <v>0</v>
      </c>
      <c r="CJ22" s="94" t="b">
        <v>0</v>
      </c>
      <c r="CK22" s="88">
        <f t="shared" si="17"/>
        <v>0</v>
      </c>
      <c r="CL22" s="93"/>
      <c r="CM22" s="94">
        <f t="shared" si="18"/>
        <v>0</v>
      </c>
      <c r="CN22" s="97" t="b">
        <v>0</v>
      </c>
      <c r="CO22" s="97" t="b">
        <v>0</v>
      </c>
      <c r="CP22" s="97" t="b">
        <v>0</v>
      </c>
    </row>
    <row r="23" spans="1:94" ht="21.5" customHeight="1" x14ac:dyDescent="0.15">
      <c r="A23" s="113"/>
      <c r="B23" s="233" t="b">
        <v>0</v>
      </c>
      <c r="C23" s="124" t="b">
        <v>0</v>
      </c>
      <c r="D23" s="122" t="b">
        <v>0</v>
      </c>
      <c r="E23" s="117" t="b">
        <v>0</v>
      </c>
      <c r="F23" s="117" t="b">
        <v>0</v>
      </c>
      <c r="G23" s="117" t="b">
        <v>0</v>
      </c>
      <c r="H23" s="117" t="b">
        <v>0</v>
      </c>
      <c r="I23" s="118" t="b">
        <v>0</v>
      </c>
      <c r="J23" s="92">
        <f t="shared" si="0"/>
        <v>0</v>
      </c>
      <c r="K23" s="93"/>
      <c r="L23" s="94">
        <f t="shared" si="1"/>
        <v>0</v>
      </c>
      <c r="M23" s="95" t="b">
        <v>0</v>
      </c>
      <c r="N23" s="90" t="b">
        <v>0</v>
      </c>
      <c r="O23" s="90" t="b">
        <v>0</v>
      </c>
      <c r="P23" s="90" t="b">
        <v>0</v>
      </c>
      <c r="Q23" s="90" t="b">
        <v>0</v>
      </c>
      <c r="R23" s="91" t="b">
        <v>0</v>
      </c>
      <c r="S23" s="92">
        <f t="shared" si="2"/>
        <v>0</v>
      </c>
      <c r="T23" s="93"/>
      <c r="U23" s="94">
        <f t="shared" si="3"/>
        <v>0</v>
      </c>
      <c r="V23" s="95" t="b">
        <v>0</v>
      </c>
      <c r="W23" s="90" t="b">
        <v>0</v>
      </c>
      <c r="X23" s="90" t="b">
        <v>0</v>
      </c>
      <c r="Y23" s="90" t="b">
        <v>0</v>
      </c>
      <c r="Z23" s="90" t="b">
        <v>0</v>
      </c>
      <c r="AA23" s="90" t="b">
        <v>0</v>
      </c>
      <c r="AB23" s="91" t="b">
        <v>0</v>
      </c>
      <c r="AC23" s="92">
        <f t="shared" si="4"/>
        <v>0</v>
      </c>
      <c r="AD23" s="93"/>
      <c r="AE23" s="94">
        <f t="shared" si="5"/>
        <v>0</v>
      </c>
      <c r="AF23" s="95" t="b">
        <v>0</v>
      </c>
      <c r="AG23" s="90" t="b">
        <v>0</v>
      </c>
      <c r="AH23" s="90" t="b">
        <v>0</v>
      </c>
      <c r="AI23" s="90" t="b">
        <v>0</v>
      </c>
      <c r="AJ23" s="90" t="b">
        <v>0</v>
      </c>
      <c r="AK23" s="91" t="b">
        <v>0</v>
      </c>
      <c r="AL23" s="92">
        <f>COUNTIF(AF23:AI23,"VRAI")</f>
        <v>0</v>
      </c>
      <c r="AM23" s="93"/>
      <c r="AN23" s="94">
        <f t="shared" si="6"/>
        <v>0</v>
      </c>
      <c r="AO23" s="95" t="b">
        <v>0</v>
      </c>
      <c r="AP23" s="90" t="b">
        <v>0</v>
      </c>
      <c r="AQ23" s="90" t="b">
        <v>0</v>
      </c>
      <c r="AR23" s="90" t="b">
        <v>0</v>
      </c>
      <c r="AS23" s="90" t="b">
        <v>0</v>
      </c>
      <c r="AT23" s="90" t="b">
        <v>0</v>
      </c>
      <c r="AU23" s="91" t="b">
        <v>0</v>
      </c>
      <c r="AV23" s="92" t="b">
        <v>0</v>
      </c>
      <c r="AW23" s="92">
        <f t="shared" si="7"/>
        <v>0</v>
      </c>
      <c r="AX23" s="93"/>
      <c r="AY23" s="94">
        <f t="shared" si="8"/>
        <v>0</v>
      </c>
      <c r="AZ23" s="88" t="b">
        <v>0</v>
      </c>
      <c r="BA23" s="92" t="b">
        <v>0</v>
      </c>
      <c r="BB23" s="92" t="b">
        <v>0</v>
      </c>
      <c r="BC23" s="92" t="b">
        <v>0</v>
      </c>
      <c r="BD23" s="92">
        <f t="shared" si="9"/>
        <v>0</v>
      </c>
      <c r="BE23" s="93"/>
      <c r="BF23" s="94">
        <f t="shared" si="10"/>
        <v>0</v>
      </c>
      <c r="BG23" s="88" t="b">
        <v>0</v>
      </c>
      <c r="BH23" s="92" t="b">
        <v>0</v>
      </c>
      <c r="BI23" s="92" t="b">
        <v>0</v>
      </c>
      <c r="BJ23" s="92" t="b">
        <v>0</v>
      </c>
      <c r="BK23" s="92" t="b">
        <v>0</v>
      </c>
      <c r="BL23" s="92" t="b">
        <v>0</v>
      </c>
      <c r="BM23" s="92" t="b">
        <v>0</v>
      </c>
      <c r="BN23" s="92">
        <f t="shared" si="11"/>
        <v>0</v>
      </c>
      <c r="BO23" s="93"/>
      <c r="BP23" s="94">
        <f t="shared" si="12"/>
        <v>0</v>
      </c>
      <c r="BQ23" s="88" t="b">
        <v>0</v>
      </c>
      <c r="BR23" s="92" t="b">
        <v>0</v>
      </c>
      <c r="BS23" s="92" t="b">
        <v>0</v>
      </c>
      <c r="BT23" s="92">
        <f t="shared" si="13"/>
        <v>0</v>
      </c>
      <c r="BU23" s="93"/>
      <c r="BV23" s="94">
        <f t="shared" si="14"/>
        <v>0</v>
      </c>
      <c r="BW23" s="88" t="b">
        <v>0</v>
      </c>
      <c r="BX23" s="92" t="b">
        <v>0</v>
      </c>
      <c r="BY23" s="92" t="b">
        <v>0</v>
      </c>
      <c r="BZ23" s="92" t="b">
        <v>0</v>
      </c>
      <c r="CA23" s="92" t="b">
        <v>0</v>
      </c>
      <c r="CB23" s="92" t="b">
        <v>0</v>
      </c>
      <c r="CC23" s="92" t="b">
        <v>0</v>
      </c>
      <c r="CD23" s="92">
        <f t="shared" si="15"/>
        <v>0</v>
      </c>
      <c r="CE23" s="93"/>
      <c r="CF23" s="94">
        <f t="shared" si="16"/>
        <v>0</v>
      </c>
      <c r="CG23" s="95" t="b">
        <v>0</v>
      </c>
      <c r="CH23" s="90" t="b">
        <v>0</v>
      </c>
      <c r="CI23" s="91" t="b">
        <v>0</v>
      </c>
      <c r="CJ23" s="94" t="b">
        <v>0</v>
      </c>
      <c r="CK23" s="88">
        <f t="shared" si="17"/>
        <v>0</v>
      </c>
      <c r="CL23" s="93"/>
      <c r="CM23" s="94">
        <f t="shared" si="18"/>
        <v>0</v>
      </c>
      <c r="CN23" s="97" t="b">
        <v>0</v>
      </c>
      <c r="CO23" s="97" t="b">
        <v>0</v>
      </c>
      <c r="CP23" s="97" t="b">
        <v>0</v>
      </c>
    </row>
    <row r="24" spans="1:94" ht="23" customHeight="1" x14ac:dyDescent="0.15">
      <c r="A24" s="236" t="s">
        <v>170</v>
      </c>
      <c r="B24" s="127"/>
      <c r="C24" s="137">
        <f t="shared" ref="C24:I24" si="20">COUNTIF(C2:C23,"VRAI")</f>
        <v>8</v>
      </c>
      <c r="D24" s="134">
        <f t="shared" si="20"/>
        <v>6</v>
      </c>
      <c r="E24" s="130">
        <f t="shared" si="20"/>
        <v>6</v>
      </c>
      <c r="F24" s="130">
        <f t="shared" si="20"/>
        <v>7</v>
      </c>
      <c r="G24" s="130">
        <f t="shared" si="20"/>
        <v>6</v>
      </c>
      <c r="H24" s="130">
        <f t="shared" si="20"/>
        <v>6</v>
      </c>
      <c r="I24" s="131">
        <f t="shared" si="20"/>
        <v>5</v>
      </c>
      <c r="J24" s="237">
        <f>SUM(J2:J23)</f>
        <v>36</v>
      </c>
      <c r="K24" s="237">
        <f>SUM(K2:K23)</f>
        <v>5</v>
      </c>
      <c r="L24" s="238">
        <f>SUM(L2:L23)</f>
        <v>41</v>
      </c>
      <c r="M24" s="239">
        <f t="shared" ref="M24:R24" si="21">COUNTIF(M2:M23,"VRAI")</f>
        <v>8</v>
      </c>
      <c r="N24" s="240">
        <f t="shared" si="21"/>
        <v>6</v>
      </c>
      <c r="O24" s="240">
        <f t="shared" si="21"/>
        <v>4</v>
      </c>
      <c r="P24" s="240">
        <f t="shared" si="21"/>
        <v>6</v>
      </c>
      <c r="Q24" s="240">
        <f t="shared" si="21"/>
        <v>8</v>
      </c>
      <c r="R24" s="241">
        <f t="shared" si="21"/>
        <v>7</v>
      </c>
      <c r="S24" s="237">
        <f>SUM(S2:S23)</f>
        <v>39</v>
      </c>
      <c r="T24" s="237">
        <f>SUM(T2:T23)</f>
        <v>8</v>
      </c>
      <c r="U24" s="238">
        <f>SUM(U2:U23)</f>
        <v>47</v>
      </c>
      <c r="V24" s="239">
        <f t="shared" ref="V24:AB24" si="22">COUNTIF(V2:V23,"VRAI")</f>
        <v>6</v>
      </c>
      <c r="W24" s="240">
        <f t="shared" si="22"/>
        <v>6</v>
      </c>
      <c r="X24" s="240">
        <f t="shared" si="22"/>
        <v>6</v>
      </c>
      <c r="Y24" s="240">
        <f t="shared" si="22"/>
        <v>6</v>
      </c>
      <c r="Z24" s="240">
        <f t="shared" si="22"/>
        <v>7</v>
      </c>
      <c r="AA24" s="240">
        <f t="shared" si="22"/>
        <v>0</v>
      </c>
      <c r="AB24" s="241">
        <f t="shared" si="22"/>
        <v>0</v>
      </c>
      <c r="AC24" s="237">
        <f>SUM(AC2:AC23)</f>
        <v>31</v>
      </c>
      <c r="AD24" s="237">
        <f>SUM(AD2:AD23)</f>
        <v>6</v>
      </c>
      <c r="AE24" s="238">
        <f>SUM(AE2:AE23)</f>
        <v>37</v>
      </c>
      <c r="AF24" s="239">
        <f t="shared" ref="AF24:AK24" si="23">COUNTIF(AF2:AF23,"VRAI")</f>
        <v>4</v>
      </c>
      <c r="AG24" s="240">
        <f t="shared" si="23"/>
        <v>0</v>
      </c>
      <c r="AH24" s="240">
        <f t="shared" si="23"/>
        <v>0</v>
      </c>
      <c r="AI24" s="240">
        <f t="shared" si="23"/>
        <v>0</v>
      </c>
      <c r="AJ24" s="240">
        <f t="shared" si="23"/>
        <v>0</v>
      </c>
      <c r="AK24" s="241">
        <f t="shared" si="23"/>
        <v>0</v>
      </c>
      <c r="AL24" s="237">
        <f>SUM(AL2:AL23)</f>
        <v>4</v>
      </c>
      <c r="AM24" s="237">
        <f>SUM(AM2:AM23)</f>
        <v>1</v>
      </c>
      <c r="AN24" s="238">
        <f>SUM(AN2:AN23)</f>
        <v>5</v>
      </c>
      <c r="AO24" s="239">
        <f t="shared" ref="AO24:AV24" si="24">COUNTIF(AO2:AO23,"VRAI")</f>
        <v>0</v>
      </c>
      <c r="AP24" s="240">
        <f t="shared" si="24"/>
        <v>0</v>
      </c>
      <c r="AQ24" s="240">
        <f t="shared" si="24"/>
        <v>0</v>
      </c>
      <c r="AR24" s="240">
        <f t="shared" si="24"/>
        <v>0</v>
      </c>
      <c r="AS24" s="240">
        <f t="shared" si="24"/>
        <v>0</v>
      </c>
      <c r="AT24" s="240">
        <f t="shared" si="24"/>
        <v>0</v>
      </c>
      <c r="AU24" s="241">
        <f t="shared" si="24"/>
        <v>0</v>
      </c>
      <c r="AV24" s="237">
        <f t="shared" si="24"/>
        <v>0</v>
      </c>
      <c r="AW24" s="237">
        <f>SUM(AW2:AW23)</f>
        <v>0</v>
      </c>
      <c r="AX24" s="237">
        <f>SUM(AX2:AX23)</f>
        <v>0</v>
      </c>
      <c r="AY24" s="238">
        <f>SUM(AY2:AY23)</f>
        <v>0</v>
      </c>
      <c r="AZ24" s="242">
        <f>COUNTIF(AZ2:AZ23,"VRAI")</f>
        <v>0</v>
      </c>
      <c r="BA24" s="237">
        <f>COUNTIF(BA2:BA23,"VRAI")</f>
        <v>0</v>
      </c>
      <c r="BB24" s="237">
        <f>COUNTIF(BB2:BB23,"VRAI")</f>
        <v>0</v>
      </c>
      <c r="BC24" s="237">
        <f>COUNTIF(BC2:BC23,"VRAI")</f>
        <v>0</v>
      </c>
      <c r="BD24" s="237">
        <f>SUM(BD2:BD23)</f>
        <v>0</v>
      </c>
      <c r="BE24" s="237">
        <f>SUM(BE2:BE23)</f>
        <v>0</v>
      </c>
      <c r="BF24" s="238">
        <f>SUM(BF2:BF23)</f>
        <v>0</v>
      </c>
      <c r="BG24" s="242">
        <f t="shared" ref="BG24:BM24" si="25">COUNTIF(BG2:BG23,"VRAI")</f>
        <v>0</v>
      </c>
      <c r="BH24" s="237">
        <f t="shared" si="25"/>
        <v>0</v>
      </c>
      <c r="BI24" s="237">
        <f t="shared" si="25"/>
        <v>0</v>
      </c>
      <c r="BJ24" s="237">
        <f t="shared" si="25"/>
        <v>0</v>
      </c>
      <c r="BK24" s="237">
        <f t="shared" si="25"/>
        <v>0</v>
      </c>
      <c r="BL24" s="237">
        <f t="shared" si="25"/>
        <v>0</v>
      </c>
      <c r="BM24" s="238">
        <f t="shared" si="25"/>
        <v>0</v>
      </c>
      <c r="BN24" s="242">
        <f>SUM(BN2:BN23)</f>
        <v>0</v>
      </c>
      <c r="BO24" s="237">
        <f>SUM(BO2:BO23)</f>
        <v>0</v>
      </c>
      <c r="BP24" s="238">
        <f>SUM(BP2:BP23)</f>
        <v>0</v>
      </c>
      <c r="BQ24" s="242">
        <f>COUNTIF(BQ2:BQ23,"VRAI")</f>
        <v>0</v>
      </c>
      <c r="BR24" s="237">
        <f>COUNTIF(BR2:BR23,"VRAI")</f>
        <v>0</v>
      </c>
      <c r="BS24" s="237">
        <f>COUNTIF(BS2:BS23,"VRAI")</f>
        <v>0</v>
      </c>
      <c r="BT24" s="237">
        <f>SUM(BT2:BT23)</f>
        <v>0</v>
      </c>
      <c r="BU24" s="237">
        <f>SUM(BU2:BU23)</f>
        <v>0</v>
      </c>
      <c r="BV24" s="238">
        <f>SUM(BV2:BV23)</f>
        <v>0</v>
      </c>
      <c r="BW24" s="242">
        <f t="shared" ref="BW24:CC24" si="26">COUNTIF(BW2:BW23,"VRAI")</f>
        <v>0</v>
      </c>
      <c r="BX24" s="237">
        <f t="shared" si="26"/>
        <v>0</v>
      </c>
      <c r="BY24" s="237">
        <f t="shared" si="26"/>
        <v>0</v>
      </c>
      <c r="BZ24" s="237">
        <f t="shared" si="26"/>
        <v>0</v>
      </c>
      <c r="CA24" s="237">
        <f t="shared" si="26"/>
        <v>0</v>
      </c>
      <c r="CB24" s="237">
        <f t="shared" si="26"/>
        <v>0</v>
      </c>
      <c r="CC24" s="238">
        <f t="shared" si="26"/>
        <v>0</v>
      </c>
      <c r="CD24" s="242">
        <f>SUM(CD2:CD23)</f>
        <v>0</v>
      </c>
      <c r="CE24" s="237">
        <f>SUM(CE2:CE23)</f>
        <v>0</v>
      </c>
      <c r="CF24" s="238">
        <f>SUM(CF2:CF23)</f>
        <v>0</v>
      </c>
      <c r="CG24" s="239">
        <f>COUNTIF(CG2:CG23,"VRAI")</f>
        <v>0</v>
      </c>
      <c r="CH24" s="240">
        <f>COUNTIF(CH2:CH23,"VRAI")</f>
        <v>0</v>
      </c>
      <c r="CI24" s="241">
        <f>COUNTIF(CI2:CI23,"VRAI")</f>
        <v>0</v>
      </c>
      <c r="CJ24" s="237">
        <f>COUNTIF(CJ2:CJ23,"VRAI")</f>
        <v>0</v>
      </c>
      <c r="CK24" s="237">
        <f t="shared" ref="CK24:CP24" si="27">SUM(CK2:CK23)</f>
        <v>0</v>
      </c>
      <c r="CL24" s="237">
        <f t="shared" si="27"/>
        <v>0</v>
      </c>
      <c r="CM24" s="238">
        <f t="shared" si="27"/>
        <v>0</v>
      </c>
      <c r="CN24" s="165">
        <f t="shared" si="27"/>
        <v>0</v>
      </c>
      <c r="CO24" s="165">
        <f t="shared" si="27"/>
        <v>0</v>
      </c>
      <c r="CP24" s="165">
        <f t="shared" si="27"/>
        <v>0</v>
      </c>
    </row>
  </sheetData>
  <pageMargins left="1" right="1" top="1" bottom="1" header="0.27777800000000002" footer="0.27777800000000002"/>
  <pageSetup scale="70" orientation="portrait"/>
  <headerFooter>
    <oddFooter>&amp;C&amp;"Helvetica,Regular"&amp;11&amp;K000000&amp;P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Z19"/>
  <sheetViews>
    <sheetView showGridLines="0" workbookViewId="0">
      <pane xSplit="3" ySplit="1" topLeftCell="D2" activePane="bottomRight" state="frozen"/>
      <selection pane="topRight"/>
      <selection pane="bottomLeft"/>
      <selection pane="bottomRight" activeCell="D2" sqref="D2"/>
    </sheetView>
  </sheetViews>
  <sheetFormatPr baseColWidth="10" defaultColWidth="16.33203125" defaultRowHeight="18" customHeight="1" x14ac:dyDescent="0.15"/>
  <cols>
    <col min="1" max="1" width="23.5" style="243" customWidth="1"/>
    <col min="2" max="104" width="10" style="243" customWidth="1"/>
    <col min="105" max="105" width="16.33203125" style="243" customWidth="1"/>
    <col min="106" max="16384" width="16.33203125" style="243"/>
  </cols>
  <sheetData>
    <row r="1" spans="1:104" ht="23.5" customHeight="1" x14ac:dyDescent="0.15">
      <c r="A1" s="70" t="s">
        <v>2</v>
      </c>
      <c r="B1" s="168" t="s">
        <v>165</v>
      </c>
      <c r="C1" s="244" t="s">
        <v>173</v>
      </c>
      <c r="D1" s="143" t="s">
        <v>162</v>
      </c>
      <c r="E1" s="78">
        <v>44453</v>
      </c>
      <c r="F1" s="73">
        <v>44455</v>
      </c>
      <c r="G1" s="73">
        <v>44460</v>
      </c>
      <c r="H1" s="73">
        <v>44463</v>
      </c>
      <c r="I1" s="73">
        <v>44467</v>
      </c>
      <c r="J1" s="73"/>
      <c r="K1" s="74"/>
      <c r="L1" s="75" t="s">
        <v>163</v>
      </c>
      <c r="M1" s="76"/>
      <c r="N1" s="79">
        <v>41883</v>
      </c>
      <c r="O1" s="78">
        <v>44470</v>
      </c>
      <c r="P1" s="73">
        <v>44474</v>
      </c>
      <c r="Q1" s="73">
        <v>44477</v>
      </c>
      <c r="R1" s="73">
        <v>44481</v>
      </c>
      <c r="S1" s="73">
        <v>44484</v>
      </c>
      <c r="T1" s="222">
        <v>1.9</v>
      </c>
      <c r="U1" s="245">
        <v>2.2000000000000002</v>
      </c>
      <c r="V1" s="75" t="s">
        <v>163</v>
      </c>
      <c r="W1" s="76"/>
      <c r="X1" s="79">
        <v>41913</v>
      </c>
      <c r="Y1" s="78">
        <v>44509</v>
      </c>
      <c r="Z1" s="73">
        <v>44512</v>
      </c>
      <c r="AA1" s="73">
        <v>44516</v>
      </c>
      <c r="AB1" s="73"/>
      <c r="AC1" s="73"/>
      <c r="AD1" s="73"/>
      <c r="AE1" s="73"/>
      <c r="AF1" s="73"/>
      <c r="AG1" s="73"/>
      <c r="AH1" s="74"/>
      <c r="AI1" s="75" t="s">
        <v>163</v>
      </c>
      <c r="AJ1" s="76"/>
      <c r="AK1" s="79">
        <v>41944</v>
      </c>
      <c r="AL1" s="78"/>
      <c r="AM1" s="73"/>
      <c r="AN1" s="73"/>
      <c r="AO1" s="73"/>
      <c r="AP1" s="73"/>
      <c r="AQ1" s="74"/>
      <c r="AR1" s="75" t="s">
        <v>163</v>
      </c>
      <c r="AS1" s="76"/>
      <c r="AT1" s="79">
        <v>41974</v>
      </c>
      <c r="AU1" s="78"/>
      <c r="AV1" s="73"/>
      <c r="AW1" s="73"/>
      <c r="AX1" s="73"/>
      <c r="AY1" s="73"/>
      <c r="AZ1" s="73"/>
      <c r="BA1" s="74"/>
      <c r="BB1" s="75" t="s">
        <v>163</v>
      </c>
      <c r="BC1" s="76"/>
      <c r="BD1" s="79">
        <v>41640</v>
      </c>
      <c r="BE1" s="82"/>
      <c r="BF1" s="78"/>
      <c r="BG1" s="73"/>
      <c r="BH1" s="74"/>
      <c r="BI1" s="75" t="s">
        <v>163</v>
      </c>
      <c r="BJ1" s="76"/>
      <c r="BK1" s="149" t="s">
        <v>164</v>
      </c>
      <c r="BL1" s="78"/>
      <c r="BM1" s="73"/>
      <c r="BN1" s="73"/>
      <c r="BO1" s="74"/>
      <c r="BP1" s="226"/>
      <c r="BQ1" s="226"/>
      <c r="BR1" s="226"/>
      <c r="BS1" s="226"/>
      <c r="BT1" s="226"/>
      <c r="BU1" s="171" t="s">
        <v>163</v>
      </c>
      <c r="BV1" s="172"/>
      <c r="BW1" s="246">
        <v>41699</v>
      </c>
      <c r="BX1" s="82"/>
      <c r="BY1" s="78"/>
      <c r="BZ1" s="73"/>
      <c r="CA1" s="73"/>
      <c r="CB1" s="74"/>
      <c r="CC1" s="75" t="s">
        <v>163</v>
      </c>
      <c r="CD1" s="76"/>
      <c r="CE1" s="79">
        <v>41730</v>
      </c>
      <c r="CF1" s="78"/>
      <c r="CG1" s="73"/>
      <c r="CH1" s="74"/>
      <c r="CI1" s="226"/>
      <c r="CJ1" s="226"/>
      <c r="CK1" s="226"/>
      <c r="CL1" s="171" t="s">
        <v>163</v>
      </c>
      <c r="CM1" s="172"/>
      <c r="CN1" s="247" t="s">
        <v>172</v>
      </c>
      <c r="CO1" s="248"/>
      <c r="CP1" s="249"/>
      <c r="CQ1" s="249"/>
      <c r="CR1" s="249"/>
      <c r="CS1" s="249"/>
      <c r="CT1" s="250"/>
      <c r="CU1" s="251" t="s">
        <v>163</v>
      </c>
      <c r="CV1" s="172"/>
      <c r="CW1" s="246">
        <v>41791</v>
      </c>
      <c r="CX1" s="252"/>
      <c r="CY1" s="252"/>
      <c r="CZ1" s="252"/>
    </row>
    <row r="2" spans="1:104" ht="22" customHeight="1" x14ac:dyDescent="0.15">
      <c r="A2" s="201" t="s">
        <v>127</v>
      </c>
      <c r="B2" s="179" t="b">
        <v>0</v>
      </c>
      <c r="C2" s="253" t="b">
        <v>0</v>
      </c>
      <c r="D2" s="97" t="b">
        <v>1</v>
      </c>
      <c r="E2" s="95" t="b">
        <v>1</v>
      </c>
      <c r="F2" s="90" t="b">
        <v>1</v>
      </c>
      <c r="G2" s="90" t="b">
        <v>1</v>
      </c>
      <c r="H2" s="90" t="b">
        <v>1</v>
      </c>
      <c r="I2" s="90" t="b">
        <v>1</v>
      </c>
      <c r="J2" s="90" t="b">
        <v>0</v>
      </c>
      <c r="K2" s="91" t="b">
        <v>0</v>
      </c>
      <c r="L2" s="92">
        <f t="shared" ref="L2:L18" si="0">COUNTIF(E2:K2,"VRAI")</f>
        <v>5</v>
      </c>
      <c r="M2" s="93"/>
      <c r="N2" s="94">
        <f t="shared" ref="N2:N18" si="1">SUM(L2:M2)</f>
        <v>5</v>
      </c>
      <c r="O2" s="95" t="b">
        <v>1</v>
      </c>
      <c r="P2" s="90" t="b">
        <v>1</v>
      </c>
      <c r="Q2" s="90" t="b">
        <v>1</v>
      </c>
      <c r="R2" s="90" t="b">
        <v>1</v>
      </c>
      <c r="S2" s="90" t="b">
        <v>1</v>
      </c>
      <c r="T2" s="90" t="b">
        <v>1</v>
      </c>
      <c r="U2" s="91" t="b">
        <v>1</v>
      </c>
      <c r="V2" s="92">
        <f t="shared" ref="V2:V18" si="2">COUNTIF(O2:U2,"VRAI")</f>
        <v>7</v>
      </c>
      <c r="W2" s="93"/>
      <c r="X2" s="94">
        <f t="shared" ref="X2:X18" si="3">SUM(V2:W2)</f>
        <v>7</v>
      </c>
      <c r="Y2" s="95" t="b">
        <v>1</v>
      </c>
      <c r="Z2" s="90" t="b">
        <v>1</v>
      </c>
      <c r="AA2" s="90" t="b">
        <v>1</v>
      </c>
      <c r="AB2" s="90" t="b">
        <v>0</v>
      </c>
      <c r="AC2" s="90" t="b">
        <v>0</v>
      </c>
      <c r="AD2" s="90" t="b">
        <v>0</v>
      </c>
      <c r="AE2" s="90" t="b">
        <v>0</v>
      </c>
      <c r="AF2" s="90" t="b">
        <v>0</v>
      </c>
      <c r="AG2" s="90" t="b">
        <v>0</v>
      </c>
      <c r="AH2" s="91" t="b">
        <v>0</v>
      </c>
      <c r="AI2" s="92">
        <f t="shared" ref="AI2:AI18" si="4">COUNTIF(Y2:AH2,"vrai")</f>
        <v>3</v>
      </c>
      <c r="AJ2" s="93"/>
      <c r="AK2" s="94">
        <f t="shared" ref="AK2:AK18" si="5">SUM(AI2:AJ2)</f>
        <v>3</v>
      </c>
      <c r="AL2" s="95" t="b">
        <v>0</v>
      </c>
      <c r="AM2" s="90" t="b">
        <v>0</v>
      </c>
      <c r="AN2" s="90" t="b">
        <v>0</v>
      </c>
      <c r="AO2" s="90" t="b">
        <v>0</v>
      </c>
      <c r="AP2" s="90" t="b">
        <v>0</v>
      </c>
      <c r="AQ2" s="91" t="b">
        <v>0</v>
      </c>
      <c r="AR2" s="92">
        <f t="shared" ref="AR2:AR18" si="6">COUNTIF(AL2:AQ2,"VRAI")</f>
        <v>0</v>
      </c>
      <c r="AS2" s="93"/>
      <c r="AT2" s="94">
        <f t="shared" ref="AT2:AT18" si="7">SUM(AR2:AS2)</f>
        <v>0</v>
      </c>
      <c r="AU2" s="95" t="b">
        <v>0</v>
      </c>
      <c r="AV2" s="90" t="b">
        <v>0</v>
      </c>
      <c r="AW2" s="90" t="b">
        <v>0</v>
      </c>
      <c r="AX2" s="90" t="b">
        <v>0</v>
      </c>
      <c r="AY2" s="90" t="b">
        <v>0</v>
      </c>
      <c r="AZ2" s="90" t="b">
        <v>0</v>
      </c>
      <c r="BA2" s="91" t="b">
        <v>0</v>
      </c>
      <c r="BB2" s="92">
        <f t="shared" ref="BB2:BB18" si="8">COUNTIF(AU2:BA2,"vrai")</f>
        <v>0</v>
      </c>
      <c r="BC2" s="93"/>
      <c r="BD2" s="94">
        <f t="shared" ref="BD2:BD18" si="9">SUM(BB2:BC2)</f>
        <v>0</v>
      </c>
      <c r="BE2" s="88" t="b">
        <v>0</v>
      </c>
      <c r="BF2" s="92" t="b">
        <v>0</v>
      </c>
      <c r="BG2" s="92" t="b">
        <v>0</v>
      </c>
      <c r="BH2" s="92" t="b">
        <v>0</v>
      </c>
      <c r="BI2" s="92">
        <f t="shared" ref="BI2:BI18" si="10">COUNTIF(BE2:BH2,"VRAI")</f>
        <v>0</v>
      </c>
      <c r="BJ2" s="93"/>
      <c r="BK2" s="94">
        <f t="shared" ref="BK2:BK18" si="11">SUM(BI2:BJ2)</f>
        <v>0</v>
      </c>
      <c r="BL2" s="88" t="b">
        <v>0</v>
      </c>
      <c r="BM2" s="92" t="b">
        <v>0</v>
      </c>
      <c r="BN2" s="92" t="b">
        <v>0</v>
      </c>
      <c r="BO2" s="92" t="b">
        <v>0</v>
      </c>
      <c r="BP2" s="92" t="b">
        <v>0</v>
      </c>
      <c r="BQ2" s="92" t="b">
        <v>0</v>
      </c>
      <c r="BR2" s="92" t="b">
        <v>0</v>
      </c>
      <c r="BS2" s="92" t="b">
        <v>0</v>
      </c>
      <c r="BT2" s="92" t="b">
        <v>0</v>
      </c>
      <c r="BU2" s="254">
        <f t="shared" ref="BU2:BU18" si="12">COUNTIF(BL2:BT2,"VRAI")</f>
        <v>0</v>
      </c>
      <c r="BV2" s="255"/>
      <c r="BW2" s="256">
        <f t="shared" ref="BW2:BW18" si="13">SUM(BU2:BV2)</f>
        <v>0</v>
      </c>
      <c r="BX2" s="97" t="b">
        <v>0</v>
      </c>
      <c r="BY2" s="88" t="b">
        <v>0</v>
      </c>
      <c r="BZ2" s="92" t="b">
        <v>0</v>
      </c>
      <c r="CA2" s="92" t="b">
        <v>0</v>
      </c>
      <c r="CB2" s="92" t="b">
        <v>0</v>
      </c>
      <c r="CC2" s="92">
        <f t="shared" ref="CC2:CC18" si="14">COUNTIF(BX2:CB2,"vrai")</f>
        <v>0</v>
      </c>
      <c r="CD2" s="93"/>
      <c r="CE2" s="94">
        <f t="shared" ref="CE2:CE18" si="15">SUM(CC2:CD2)</f>
        <v>0</v>
      </c>
      <c r="CF2" s="88" t="b">
        <v>0</v>
      </c>
      <c r="CG2" s="92" t="b">
        <v>0</v>
      </c>
      <c r="CH2" s="92" t="b">
        <v>0</v>
      </c>
      <c r="CI2" s="92" t="b">
        <v>0</v>
      </c>
      <c r="CJ2" s="92" t="b">
        <v>0</v>
      </c>
      <c r="CK2" s="92" t="b">
        <v>0</v>
      </c>
      <c r="CL2" s="254">
        <f t="shared" ref="CL2:CL18" si="16">COUNTIF(CF2:CK2,"VRAI")</f>
        <v>0</v>
      </c>
      <c r="CM2" s="255"/>
      <c r="CN2" s="256">
        <f t="shared" ref="CN2:CN18" si="17">SUM(CL2:CM2)</f>
        <v>0</v>
      </c>
      <c r="CO2" s="257" t="b">
        <v>0</v>
      </c>
      <c r="CP2" s="254" t="b">
        <v>0</v>
      </c>
      <c r="CQ2" s="254" t="b">
        <v>0</v>
      </c>
      <c r="CR2" s="254" t="b">
        <v>0</v>
      </c>
      <c r="CS2" s="254" t="b">
        <v>0</v>
      </c>
      <c r="CT2" s="256" t="b">
        <v>0</v>
      </c>
      <c r="CU2" s="257">
        <f t="shared" ref="CU2:CU18" si="18">COUNTIF(CO2:CT2,"VRAI")</f>
        <v>0</v>
      </c>
      <c r="CV2" s="255"/>
      <c r="CW2" s="256">
        <f t="shared" ref="CW2:CW18" si="19">SUM(CU2:CV2)</f>
        <v>0</v>
      </c>
      <c r="CX2" s="111" t="b">
        <v>0</v>
      </c>
      <c r="CY2" s="111" t="b">
        <v>0</v>
      </c>
      <c r="CZ2" s="111" t="b">
        <v>0</v>
      </c>
    </row>
    <row r="3" spans="1:104" ht="21" customHeight="1" x14ac:dyDescent="0.15">
      <c r="A3" s="113"/>
      <c r="B3" s="195" t="b">
        <v>0</v>
      </c>
      <c r="C3" s="258" t="b">
        <v>0</v>
      </c>
      <c r="D3" s="97" t="b">
        <v>0</v>
      </c>
      <c r="E3" s="95" t="b">
        <v>0</v>
      </c>
      <c r="F3" s="90" t="b">
        <v>0</v>
      </c>
      <c r="G3" s="90" t="b">
        <v>0</v>
      </c>
      <c r="H3" s="90" t="b">
        <v>0</v>
      </c>
      <c r="I3" s="90" t="b">
        <v>0</v>
      </c>
      <c r="J3" s="90" t="b">
        <v>0</v>
      </c>
      <c r="K3" s="91" t="b">
        <v>0</v>
      </c>
      <c r="L3" s="92">
        <f t="shared" si="0"/>
        <v>0</v>
      </c>
      <c r="M3" s="93"/>
      <c r="N3" s="94">
        <f t="shared" si="1"/>
        <v>0</v>
      </c>
      <c r="O3" s="95" t="b">
        <v>0</v>
      </c>
      <c r="P3" s="90" t="b">
        <v>0</v>
      </c>
      <c r="Q3" s="90" t="b">
        <v>0</v>
      </c>
      <c r="R3" s="90" t="b">
        <v>0</v>
      </c>
      <c r="S3" s="90" t="b">
        <v>0</v>
      </c>
      <c r="T3" s="90" t="b">
        <v>0</v>
      </c>
      <c r="U3" s="91" t="b">
        <v>0</v>
      </c>
      <c r="V3" s="92">
        <f t="shared" si="2"/>
        <v>0</v>
      </c>
      <c r="W3" s="93"/>
      <c r="X3" s="94">
        <f t="shared" si="3"/>
        <v>0</v>
      </c>
      <c r="Y3" s="95" t="b">
        <v>0</v>
      </c>
      <c r="Z3" s="90" t="b">
        <v>0</v>
      </c>
      <c r="AA3" s="90" t="b">
        <v>0</v>
      </c>
      <c r="AB3" s="90" t="b">
        <v>0</v>
      </c>
      <c r="AC3" s="90" t="b">
        <v>0</v>
      </c>
      <c r="AD3" s="90" t="b">
        <v>0</v>
      </c>
      <c r="AE3" s="90" t="b">
        <v>0</v>
      </c>
      <c r="AF3" s="90" t="b">
        <v>0</v>
      </c>
      <c r="AG3" s="90" t="b">
        <v>0</v>
      </c>
      <c r="AH3" s="91" t="b">
        <v>0</v>
      </c>
      <c r="AI3" s="92">
        <f t="shared" si="4"/>
        <v>0</v>
      </c>
      <c r="AJ3" s="93"/>
      <c r="AK3" s="94">
        <f t="shared" si="5"/>
        <v>0</v>
      </c>
      <c r="AL3" s="95" t="b">
        <v>0</v>
      </c>
      <c r="AM3" s="90" t="b">
        <v>0</v>
      </c>
      <c r="AN3" s="90" t="b">
        <v>0</v>
      </c>
      <c r="AO3" s="90" t="b">
        <v>0</v>
      </c>
      <c r="AP3" s="90" t="b">
        <v>0</v>
      </c>
      <c r="AQ3" s="91" t="b">
        <v>0</v>
      </c>
      <c r="AR3" s="92">
        <f t="shared" si="6"/>
        <v>0</v>
      </c>
      <c r="AS3" s="93"/>
      <c r="AT3" s="94">
        <f t="shared" si="7"/>
        <v>0</v>
      </c>
      <c r="AU3" s="95" t="b">
        <v>0</v>
      </c>
      <c r="AV3" s="90" t="b">
        <v>0</v>
      </c>
      <c r="AW3" s="90" t="b">
        <v>0</v>
      </c>
      <c r="AX3" s="90" t="b">
        <v>0</v>
      </c>
      <c r="AY3" s="90" t="b">
        <v>0</v>
      </c>
      <c r="AZ3" s="90" t="b">
        <v>0</v>
      </c>
      <c r="BA3" s="91" t="b">
        <v>0</v>
      </c>
      <c r="BB3" s="92">
        <f t="shared" si="8"/>
        <v>0</v>
      </c>
      <c r="BC3" s="93"/>
      <c r="BD3" s="94">
        <f t="shared" si="9"/>
        <v>0</v>
      </c>
      <c r="BE3" s="88" t="b">
        <v>0</v>
      </c>
      <c r="BF3" s="92" t="b">
        <v>0</v>
      </c>
      <c r="BG3" s="92" t="b">
        <v>0</v>
      </c>
      <c r="BH3" s="92" t="b">
        <v>0</v>
      </c>
      <c r="BI3" s="92">
        <f t="shared" si="10"/>
        <v>0</v>
      </c>
      <c r="BJ3" s="93"/>
      <c r="BK3" s="94">
        <f t="shared" si="11"/>
        <v>0</v>
      </c>
      <c r="BL3" s="88" t="b">
        <v>0</v>
      </c>
      <c r="BM3" s="92" t="b">
        <v>0</v>
      </c>
      <c r="BN3" s="92" t="b">
        <v>0</v>
      </c>
      <c r="BO3" s="92" t="b">
        <v>0</v>
      </c>
      <c r="BP3" s="92" t="b">
        <v>0</v>
      </c>
      <c r="BQ3" s="92" t="b">
        <v>0</v>
      </c>
      <c r="BR3" s="92" t="b">
        <v>0</v>
      </c>
      <c r="BS3" s="92" t="b">
        <v>0</v>
      </c>
      <c r="BT3" s="92" t="b">
        <v>0</v>
      </c>
      <c r="BU3" s="92">
        <f t="shared" si="12"/>
        <v>0</v>
      </c>
      <c r="BV3" s="93"/>
      <c r="BW3" s="94">
        <f t="shared" si="13"/>
        <v>0</v>
      </c>
      <c r="BX3" s="97" t="b">
        <v>0</v>
      </c>
      <c r="BY3" s="88" t="b">
        <v>0</v>
      </c>
      <c r="BZ3" s="92" t="b">
        <v>0</v>
      </c>
      <c r="CA3" s="92" t="b">
        <v>0</v>
      </c>
      <c r="CB3" s="92" t="b">
        <v>0</v>
      </c>
      <c r="CC3" s="92">
        <f t="shared" si="14"/>
        <v>0</v>
      </c>
      <c r="CD3" s="93"/>
      <c r="CE3" s="94">
        <f t="shared" si="15"/>
        <v>0</v>
      </c>
      <c r="CF3" s="88" t="b">
        <v>0</v>
      </c>
      <c r="CG3" s="92" t="b">
        <v>0</v>
      </c>
      <c r="CH3" s="92" t="b">
        <v>0</v>
      </c>
      <c r="CI3" s="92" t="b">
        <v>0</v>
      </c>
      <c r="CJ3" s="92" t="b">
        <v>0</v>
      </c>
      <c r="CK3" s="92" t="b">
        <v>0</v>
      </c>
      <c r="CL3" s="92">
        <f t="shared" si="16"/>
        <v>0</v>
      </c>
      <c r="CM3" s="93"/>
      <c r="CN3" s="94">
        <f t="shared" si="17"/>
        <v>0</v>
      </c>
      <c r="CO3" s="88" t="b">
        <v>0</v>
      </c>
      <c r="CP3" s="92" t="b">
        <v>0</v>
      </c>
      <c r="CQ3" s="92" t="b">
        <v>0</v>
      </c>
      <c r="CR3" s="92" t="b">
        <v>0</v>
      </c>
      <c r="CS3" s="92" t="b">
        <v>0</v>
      </c>
      <c r="CT3" s="94" t="b">
        <v>0</v>
      </c>
      <c r="CU3" s="88">
        <f t="shared" si="18"/>
        <v>0</v>
      </c>
      <c r="CV3" s="93"/>
      <c r="CW3" s="94">
        <f t="shared" si="19"/>
        <v>0</v>
      </c>
      <c r="CX3" s="97" t="b">
        <v>0</v>
      </c>
      <c r="CY3" s="97" t="b">
        <v>0</v>
      </c>
      <c r="CZ3" s="97" t="b">
        <v>0</v>
      </c>
    </row>
    <row r="4" spans="1:104" ht="21" customHeight="1" x14ac:dyDescent="0.15">
      <c r="A4" s="235"/>
      <c r="B4" s="195" t="b">
        <v>0</v>
      </c>
      <c r="C4" s="258" t="b">
        <v>0</v>
      </c>
      <c r="D4" s="97" t="b">
        <v>0</v>
      </c>
      <c r="E4" s="95" t="b">
        <v>0</v>
      </c>
      <c r="F4" s="90" t="b">
        <v>0</v>
      </c>
      <c r="G4" s="90" t="b">
        <v>0</v>
      </c>
      <c r="H4" s="90" t="b">
        <v>0</v>
      </c>
      <c r="I4" s="90" t="b">
        <v>0</v>
      </c>
      <c r="J4" s="90" t="b">
        <v>0</v>
      </c>
      <c r="K4" s="91" t="b">
        <v>0</v>
      </c>
      <c r="L4" s="92">
        <f t="shared" si="0"/>
        <v>0</v>
      </c>
      <c r="M4" s="93"/>
      <c r="N4" s="94">
        <f t="shared" si="1"/>
        <v>0</v>
      </c>
      <c r="O4" s="95" t="b">
        <v>0</v>
      </c>
      <c r="P4" s="90" t="b">
        <v>0</v>
      </c>
      <c r="Q4" s="90" t="b">
        <v>0</v>
      </c>
      <c r="R4" s="90" t="b">
        <v>0</v>
      </c>
      <c r="S4" s="90" t="b">
        <v>0</v>
      </c>
      <c r="T4" s="90" t="b">
        <v>0</v>
      </c>
      <c r="U4" s="91" t="b">
        <v>0</v>
      </c>
      <c r="V4" s="92">
        <f t="shared" si="2"/>
        <v>0</v>
      </c>
      <c r="W4" s="93"/>
      <c r="X4" s="94">
        <f t="shared" si="3"/>
        <v>0</v>
      </c>
      <c r="Y4" s="95" t="b">
        <v>0</v>
      </c>
      <c r="Z4" s="90" t="b">
        <v>0</v>
      </c>
      <c r="AA4" s="90" t="b">
        <v>0</v>
      </c>
      <c r="AB4" s="90" t="b">
        <v>0</v>
      </c>
      <c r="AC4" s="90" t="b">
        <v>0</v>
      </c>
      <c r="AD4" s="90" t="b">
        <v>0</v>
      </c>
      <c r="AE4" s="90" t="b">
        <v>0</v>
      </c>
      <c r="AF4" s="90" t="b">
        <v>0</v>
      </c>
      <c r="AG4" s="90" t="b">
        <v>0</v>
      </c>
      <c r="AH4" s="91" t="b">
        <v>0</v>
      </c>
      <c r="AI4" s="92">
        <f t="shared" si="4"/>
        <v>0</v>
      </c>
      <c r="AJ4" s="93"/>
      <c r="AK4" s="94">
        <f t="shared" si="5"/>
        <v>0</v>
      </c>
      <c r="AL4" s="95" t="b">
        <v>0</v>
      </c>
      <c r="AM4" s="90" t="b">
        <v>0</v>
      </c>
      <c r="AN4" s="90" t="b">
        <v>0</v>
      </c>
      <c r="AO4" s="90" t="b">
        <v>0</v>
      </c>
      <c r="AP4" s="90" t="b">
        <v>0</v>
      </c>
      <c r="AQ4" s="91" t="b">
        <v>0</v>
      </c>
      <c r="AR4" s="92">
        <f t="shared" si="6"/>
        <v>0</v>
      </c>
      <c r="AS4" s="93"/>
      <c r="AT4" s="94">
        <f t="shared" si="7"/>
        <v>0</v>
      </c>
      <c r="AU4" s="95" t="b">
        <v>0</v>
      </c>
      <c r="AV4" s="90" t="b">
        <v>0</v>
      </c>
      <c r="AW4" s="90" t="b">
        <v>0</v>
      </c>
      <c r="AX4" s="90" t="b">
        <v>0</v>
      </c>
      <c r="AY4" s="90" t="b">
        <v>0</v>
      </c>
      <c r="AZ4" s="90" t="b">
        <v>0</v>
      </c>
      <c r="BA4" s="91" t="b">
        <v>0</v>
      </c>
      <c r="BB4" s="92">
        <f t="shared" si="8"/>
        <v>0</v>
      </c>
      <c r="BC4" s="93"/>
      <c r="BD4" s="94">
        <f t="shared" si="9"/>
        <v>0</v>
      </c>
      <c r="BE4" s="88" t="b">
        <v>0</v>
      </c>
      <c r="BF4" s="92" t="b">
        <v>0</v>
      </c>
      <c r="BG4" s="92" t="b">
        <v>0</v>
      </c>
      <c r="BH4" s="92" t="b">
        <v>0</v>
      </c>
      <c r="BI4" s="92">
        <f t="shared" si="10"/>
        <v>0</v>
      </c>
      <c r="BJ4" s="93"/>
      <c r="BK4" s="94">
        <f t="shared" si="11"/>
        <v>0</v>
      </c>
      <c r="BL4" s="88" t="b">
        <v>0</v>
      </c>
      <c r="BM4" s="92" t="b">
        <v>0</v>
      </c>
      <c r="BN4" s="92" t="b">
        <v>0</v>
      </c>
      <c r="BO4" s="92" t="b">
        <v>0</v>
      </c>
      <c r="BP4" s="92" t="b">
        <v>0</v>
      </c>
      <c r="BQ4" s="92" t="b">
        <v>0</v>
      </c>
      <c r="BR4" s="92" t="b">
        <v>0</v>
      </c>
      <c r="BS4" s="92" t="b">
        <v>0</v>
      </c>
      <c r="BT4" s="92" t="b">
        <v>0</v>
      </c>
      <c r="BU4" s="92">
        <f t="shared" si="12"/>
        <v>0</v>
      </c>
      <c r="BV4" s="93"/>
      <c r="BW4" s="94">
        <f t="shared" si="13"/>
        <v>0</v>
      </c>
      <c r="BX4" s="97" t="b">
        <v>0</v>
      </c>
      <c r="BY4" s="88" t="b">
        <v>0</v>
      </c>
      <c r="BZ4" s="92" t="b">
        <v>0</v>
      </c>
      <c r="CA4" s="92" t="b">
        <v>0</v>
      </c>
      <c r="CB4" s="92" t="b">
        <v>0</v>
      </c>
      <c r="CC4" s="92">
        <f t="shared" si="14"/>
        <v>0</v>
      </c>
      <c r="CD4" s="93"/>
      <c r="CE4" s="94">
        <f t="shared" si="15"/>
        <v>0</v>
      </c>
      <c r="CF4" s="88" t="b">
        <v>0</v>
      </c>
      <c r="CG4" s="92" t="b">
        <v>0</v>
      </c>
      <c r="CH4" s="92" t="b">
        <v>0</v>
      </c>
      <c r="CI4" s="92" t="b">
        <v>0</v>
      </c>
      <c r="CJ4" s="92" t="b">
        <v>0</v>
      </c>
      <c r="CK4" s="92" t="b">
        <v>0</v>
      </c>
      <c r="CL4" s="92">
        <f t="shared" si="16"/>
        <v>0</v>
      </c>
      <c r="CM4" s="93"/>
      <c r="CN4" s="94">
        <f t="shared" si="17"/>
        <v>0</v>
      </c>
      <c r="CO4" s="88" t="b">
        <v>0</v>
      </c>
      <c r="CP4" s="92" t="b">
        <v>0</v>
      </c>
      <c r="CQ4" s="92" t="b">
        <v>0</v>
      </c>
      <c r="CR4" s="92" t="b">
        <v>0</v>
      </c>
      <c r="CS4" s="92" t="b">
        <v>0</v>
      </c>
      <c r="CT4" s="94" t="b">
        <v>0</v>
      </c>
      <c r="CU4" s="88">
        <f t="shared" si="18"/>
        <v>0</v>
      </c>
      <c r="CV4" s="93"/>
      <c r="CW4" s="94">
        <f t="shared" si="19"/>
        <v>0</v>
      </c>
      <c r="CX4" s="97" t="b">
        <v>0</v>
      </c>
      <c r="CY4" s="97" t="b">
        <v>0</v>
      </c>
      <c r="CZ4" s="97" t="b">
        <v>0</v>
      </c>
    </row>
    <row r="5" spans="1:104" ht="21" customHeight="1" x14ac:dyDescent="0.15">
      <c r="A5" s="200"/>
      <c r="B5" s="195" t="b">
        <v>0</v>
      </c>
      <c r="C5" s="258" t="b">
        <v>0</v>
      </c>
      <c r="D5" s="97" t="b">
        <v>0</v>
      </c>
      <c r="E5" s="95" t="b">
        <v>0</v>
      </c>
      <c r="F5" s="90" t="b">
        <v>0</v>
      </c>
      <c r="G5" s="90" t="b">
        <v>0</v>
      </c>
      <c r="H5" s="90" t="b">
        <v>0</v>
      </c>
      <c r="I5" s="90" t="b">
        <v>0</v>
      </c>
      <c r="J5" s="90" t="b">
        <v>0</v>
      </c>
      <c r="K5" s="91" t="b">
        <v>0</v>
      </c>
      <c r="L5" s="92">
        <f t="shared" si="0"/>
        <v>0</v>
      </c>
      <c r="M5" s="93"/>
      <c r="N5" s="94">
        <f t="shared" si="1"/>
        <v>0</v>
      </c>
      <c r="O5" s="95" t="b">
        <v>0</v>
      </c>
      <c r="P5" s="90" t="b">
        <v>0</v>
      </c>
      <c r="Q5" s="90" t="b">
        <v>0</v>
      </c>
      <c r="R5" s="90" t="b">
        <v>0</v>
      </c>
      <c r="S5" s="90" t="b">
        <v>0</v>
      </c>
      <c r="T5" s="90" t="b">
        <v>0</v>
      </c>
      <c r="U5" s="91" t="b">
        <v>0</v>
      </c>
      <c r="V5" s="92">
        <f t="shared" si="2"/>
        <v>0</v>
      </c>
      <c r="W5" s="93"/>
      <c r="X5" s="94">
        <f t="shared" si="3"/>
        <v>0</v>
      </c>
      <c r="Y5" s="95" t="b">
        <v>0</v>
      </c>
      <c r="Z5" s="90" t="b">
        <v>0</v>
      </c>
      <c r="AA5" s="90" t="b">
        <v>0</v>
      </c>
      <c r="AB5" s="90" t="b">
        <v>0</v>
      </c>
      <c r="AC5" s="90" t="b">
        <v>0</v>
      </c>
      <c r="AD5" s="90" t="b">
        <v>0</v>
      </c>
      <c r="AE5" s="90" t="b">
        <v>0</v>
      </c>
      <c r="AF5" s="90" t="b">
        <v>0</v>
      </c>
      <c r="AG5" s="90" t="b">
        <v>0</v>
      </c>
      <c r="AH5" s="91" t="b">
        <v>0</v>
      </c>
      <c r="AI5" s="92">
        <f t="shared" si="4"/>
        <v>0</v>
      </c>
      <c r="AJ5" s="93"/>
      <c r="AK5" s="94">
        <f t="shared" si="5"/>
        <v>0</v>
      </c>
      <c r="AL5" s="95" t="b">
        <v>0</v>
      </c>
      <c r="AM5" s="90" t="b">
        <v>0</v>
      </c>
      <c r="AN5" s="90" t="b">
        <v>0</v>
      </c>
      <c r="AO5" s="90" t="b">
        <v>0</v>
      </c>
      <c r="AP5" s="90" t="b">
        <v>0</v>
      </c>
      <c r="AQ5" s="91" t="b">
        <v>0</v>
      </c>
      <c r="AR5" s="92">
        <f t="shared" si="6"/>
        <v>0</v>
      </c>
      <c r="AS5" s="93"/>
      <c r="AT5" s="94">
        <f t="shared" si="7"/>
        <v>0</v>
      </c>
      <c r="AU5" s="95" t="b">
        <v>0</v>
      </c>
      <c r="AV5" s="90" t="b">
        <v>0</v>
      </c>
      <c r="AW5" s="90" t="b">
        <v>0</v>
      </c>
      <c r="AX5" s="90" t="b">
        <v>0</v>
      </c>
      <c r="AY5" s="90" t="b">
        <v>0</v>
      </c>
      <c r="AZ5" s="90" t="b">
        <v>0</v>
      </c>
      <c r="BA5" s="91" t="b">
        <v>0</v>
      </c>
      <c r="BB5" s="92">
        <f t="shared" si="8"/>
        <v>0</v>
      </c>
      <c r="BC5" s="93"/>
      <c r="BD5" s="94">
        <f t="shared" si="9"/>
        <v>0</v>
      </c>
      <c r="BE5" s="88" t="b">
        <v>0</v>
      </c>
      <c r="BF5" s="92" t="b">
        <v>0</v>
      </c>
      <c r="BG5" s="92" t="b">
        <v>0</v>
      </c>
      <c r="BH5" s="92" t="b">
        <v>0</v>
      </c>
      <c r="BI5" s="92">
        <f t="shared" si="10"/>
        <v>0</v>
      </c>
      <c r="BJ5" s="93"/>
      <c r="BK5" s="94">
        <f t="shared" si="11"/>
        <v>0</v>
      </c>
      <c r="BL5" s="88" t="b">
        <v>0</v>
      </c>
      <c r="BM5" s="92" t="b">
        <v>0</v>
      </c>
      <c r="BN5" s="92" t="b">
        <v>0</v>
      </c>
      <c r="BO5" s="92" t="b">
        <v>0</v>
      </c>
      <c r="BP5" s="92" t="b">
        <v>0</v>
      </c>
      <c r="BQ5" s="92" t="b">
        <v>0</v>
      </c>
      <c r="BR5" s="92" t="b">
        <v>0</v>
      </c>
      <c r="BS5" s="92" t="b">
        <v>0</v>
      </c>
      <c r="BT5" s="92" t="b">
        <v>0</v>
      </c>
      <c r="BU5" s="92">
        <f t="shared" si="12"/>
        <v>0</v>
      </c>
      <c r="BV5" s="93"/>
      <c r="BW5" s="94">
        <f t="shared" si="13"/>
        <v>0</v>
      </c>
      <c r="BX5" s="97" t="b">
        <v>0</v>
      </c>
      <c r="BY5" s="88" t="b">
        <v>0</v>
      </c>
      <c r="BZ5" s="92" t="b">
        <v>0</v>
      </c>
      <c r="CA5" s="92" t="b">
        <v>0</v>
      </c>
      <c r="CB5" s="92" t="b">
        <v>0</v>
      </c>
      <c r="CC5" s="92">
        <f t="shared" si="14"/>
        <v>0</v>
      </c>
      <c r="CD5" s="93"/>
      <c r="CE5" s="94">
        <f t="shared" si="15"/>
        <v>0</v>
      </c>
      <c r="CF5" s="88" t="b">
        <v>0</v>
      </c>
      <c r="CG5" s="92" t="b">
        <v>0</v>
      </c>
      <c r="CH5" s="92" t="b">
        <v>0</v>
      </c>
      <c r="CI5" s="92" t="b">
        <v>0</v>
      </c>
      <c r="CJ5" s="92" t="b">
        <v>0</v>
      </c>
      <c r="CK5" s="92" t="b">
        <v>0</v>
      </c>
      <c r="CL5" s="92">
        <f t="shared" si="16"/>
        <v>0</v>
      </c>
      <c r="CM5" s="93"/>
      <c r="CN5" s="94">
        <f t="shared" si="17"/>
        <v>0</v>
      </c>
      <c r="CO5" s="88" t="b">
        <v>0</v>
      </c>
      <c r="CP5" s="92" t="b">
        <v>0</v>
      </c>
      <c r="CQ5" s="92" t="b">
        <v>0</v>
      </c>
      <c r="CR5" s="92" t="b">
        <v>0</v>
      </c>
      <c r="CS5" s="92" t="b">
        <v>0</v>
      </c>
      <c r="CT5" s="94" t="b">
        <v>0</v>
      </c>
      <c r="CU5" s="88">
        <f t="shared" si="18"/>
        <v>0</v>
      </c>
      <c r="CV5" s="93"/>
      <c r="CW5" s="94">
        <f t="shared" si="19"/>
        <v>0</v>
      </c>
      <c r="CX5" s="97" t="b">
        <v>0</v>
      </c>
      <c r="CY5" s="97" t="b">
        <v>0</v>
      </c>
      <c r="CZ5" s="97" t="b">
        <v>0</v>
      </c>
    </row>
    <row r="6" spans="1:104" ht="21" customHeight="1" x14ac:dyDescent="0.15">
      <c r="A6" s="235"/>
      <c r="B6" s="195" t="b">
        <v>0</v>
      </c>
      <c r="C6" s="258" t="b">
        <v>0</v>
      </c>
      <c r="D6" s="97" t="b">
        <v>0</v>
      </c>
      <c r="E6" s="95" t="b">
        <v>0</v>
      </c>
      <c r="F6" s="90" t="b">
        <v>0</v>
      </c>
      <c r="G6" s="90" t="b">
        <v>0</v>
      </c>
      <c r="H6" s="90" t="b">
        <v>0</v>
      </c>
      <c r="I6" s="90" t="b">
        <v>0</v>
      </c>
      <c r="J6" s="90" t="b">
        <v>0</v>
      </c>
      <c r="K6" s="91" t="b">
        <v>0</v>
      </c>
      <c r="L6" s="92">
        <f t="shared" si="0"/>
        <v>0</v>
      </c>
      <c r="M6" s="93"/>
      <c r="N6" s="94">
        <f t="shared" si="1"/>
        <v>0</v>
      </c>
      <c r="O6" s="95" t="b">
        <v>0</v>
      </c>
      <c r="P6" s="90" t="b">
        <v>0</v>
      </c>
      <c r="Q6" s="90" t="b">
        <v>0</v>
      </c>
      <c r="R6" s="90" t="b">
        <v>0</v>
      </c>
      <c r="S6" s="90" t="b">
        <v>0</v>
      </c>
      <c r="T6" s="90" t="b">
        <v>0</v>
      </c>
      <c r="U6" s="91" t="b">
        <v>0</v>
      </c>
      <c r="V6" s="92">
        <f t="shared" si="2"/>
        <v>0</v>
      </c>
      <c r="W6" s="93"/>
      <c r="X6" s="94">
        <f t="shared" si="3"/>
        <v>0</v>
      </c>
      <c r="Y6" s="95" t="b">
        <v>0</v>
      </c>
      <c r="Z6" s="90" t="b">
        <v>0</v>
      </c>
      <c r="AA6" s="90" t="b">
        <v>0</v>
      </c>
      <c r="AB6" s="90" t="b">
        <v>0</v>
      </c>
      <c r="AC6" s="90" t="b">
        <v>0</v>
      </c>
      <c r="AD6" s="90" t="b">
        <v>0</v>
      </c>
      <c r="AE6" s="90" t="b">
        <v>0</v>
      </c>
      <c r="AF6" s="90" t="b">
        <v>0</v>
      </c>
      <c r="AG6" s="90" t="b">
        <v>0</v>
      </c>
      <c r="AH6" s="91" t="b">
        <v>0</v>
      </c>
      <c r="AI6" s="92">
        <f t="shared" si="4"/>
        <v>0</v>
      </c>
      <c r="AJ6" s="93"/>
      <c r="AK6" s="94">
        <f t="shared" si="5"/>
        <v>0</v>
      </c>
      <c r="AL6" s="95" t="b">
        <v>0</v>
      </c>
      <c r="AM6" s="90" t="b">
        <v>0</v>
      </c>
      <c r="AN6" s="90" t="b">
        <v>0</v>
      </c>
      <c r="AO6" s="90" t="b">
        <v>0</v>
      </c>
      <c r="AP6" s="90" t="b">
        <v>0</v>
      </c>
      <c r="AQ6" s="91" t="b">
        <v>0</v>
      </c>
      <c r="AR6" s="92">
        <f t="shared" si="6"/>
        <v>0</v>
      </c>
      <c r="AS6" s="93"/>
      <c r="AT6" s="94">
        <f t="shared" si="7"/>
        <v>0</v>
      </c>
      <c r="AU6" s="95" t="b">
        <v>0</v>
      </c>
      <c r="AV6" s="90" t="b">
        <v>0</v>
      </c>
      <c r="AW6" s="90" t="b">
        <v>0</v>
      </c>
      <c r="AX6" s="90" t="b">
        <v>0</v>
      </c>
      <c r="AY6" s="90" t="b">
        <v>0</v>
      </c>
      <c r="AZ6" s="90" t="b">
        <v>0</v>
      </c>
      <c r="BA6" s="91" t="b">
        <v>0</v>
      </c>
      <c r="BB6" s="92">
        <f t="shared" si="8"/>
        <v>0</v>
      </c>
      <c r="BC6" s="93"/>
      <c r="BD6" s="94">
        <f t="shared" si="9"/>
        <v>0</v>
      </c>
      <c r="BE6" s="88" t="b">
        <v>0</v>
      </c>
      <c r="BF6" s="92" t="b">
        <v>0</v>
      </c>
      <c r="BG6" s="92" t="b">
        <v>0</v>
      </c>
      <c r="BH6" s="92" t="b">
        <v>0</v>
      </c>
      <c r="BI6" s="92">
        <f t="shared" si="10"/>
        <v>0</v>
      </c>
      <c r="BJ6" s="93"/>
      <c r="BK6" s="94">
        <f t="shared" si="11"/>
        <v>0</v>
      </c>
      <c r="BL6" s="88" t="b">
        <v>0</v>
      </c>
      <c r="BM6" s="92" t="b">
        <v>0</v>
      </c>
      <c r="BN6" s="92" t="b">
        <v>0</v>
      </c>
      <c r="BO6" s="92" t="b">
        <v>0</v>
      </c>
      <c r="BP6" s="92" t="b">
        <v>0</v>
      </c>
      <c r="BQ6" s="92" t="b">
        <v>0</v>
      </c>
      <c r="BR6" s="92" t="b">
        <v>0</v>
      </c>
      <c r="BS6" s="92" t="b">
        <v>0</v>
      </c>
      <c r="BT6" s="92" t="b">
        <v>0</v>
      </c>
      <c r="BU6" s="92">
        <f t="shared" si="12"/>
        <v>0</v>
      </c>
      <c r="BV6" s="93"/>
      <c r="BW6" s="94">
        <f t="shared" si="13"/>
        <v>0</v>
      </c>
      <c r="BX6" s="97" t="b">
        <v>0</v>
      </c>
      <c r="BY6" s="88" t="b">
        <v>0</v>
      </c>
      <c r="BZ6" s="92" t="b">
        <v>0</v>
      </c>
      <c r="CA6" s="92" t="b">
        <v>0</v>
      </c>
      <c r="CB6" s="92" t="b">
        <v>0</v>
      </c>
      <c r="CC6" s="92">
        <f t="shared" si="14"/>
        <v>0</v>
      </c>
      <c r="CD6" s="93"/>
      <c r="CE6" s="94">
        <f t="shared" si="15"/>
        <v>0</v>
      </c>
      <c r="CF6" s="88" t="b">
        <v>0</v>
      </c>
      <c r="CG6" s="92" t="b">
        <v>0</v>
      </c>
      <c r="CH6" s="92" t="b">
        <v>0</v>
      </c>
      <c r="CI6" s="92" t="b">
        <v>0</v>
      </c>
      <c r="CJ6" s="92" t="b">
        <v>0</v>
      </c>
      <c r="CK6" s="92" t="b">
        <v>0</v>
      </c>
      <c r="CL6" s="92">
        <f t="shared" si="16"/>
        <v>0</v>
      </c>
      <c r="CM6" s="93"/>
      <c r="CN6" s="94">
        <f t="shared" si="17"/>
        <v>0</v>
      </c>
      <c r="CO6" s="88" t="b">
        <v>0</v>
      </c>
      <c r="CP6" s="92" t="b">
        <v>0</v>
      </c>
      <c r="CQ6" s="92" t="b">
        <v>0</v>
      </c>
      <c r="CR6" s="92" t="b">
        <v>0</v>
      </c>
      <c r="CS6" s="92" t="b">
        <v>0</v>
      </c>
      <c r="CT6" s="94" t="b">
        <v>0</v>
      </c>
      <c r="CU6" s="88">
        <f t="shared" si="18"/>
        <v>0</v>
      </c>
      <c r="CV6" s="93"/>
      <c r="CW6" s="94">
        <f t="shared" si="19"/>
        <v>0</v>
      </c>
      <c r="CX6" s="97" t="b">
        <v>0</v>
      </c>
      <c r="CY6" s="97" t="b">
        <v>0</v>
      </c>
      <c r="CZ6" s="97" t="b">
        <v>0</v>
      </c>
    </row>
    <row r="7" spans="1:104" ht="21" customHeight="1" x14ac:dyDescent="0.15">
      <c r="A7" s="113"/>
      <c r="B7" s="195" t="b">
        <v>0</v>
      </c>
      <c r="C7" s="258" t="b">
        <v>0</v>
      </c>
      <c r="D7" s="97" t="b">
        <v>0</v>
      </c>
      <c r="E7" s="95" t="b">
        <v>0</v>
      </c>
      <c r="F7" s="90" t="b">
        <v>0</v>
      </c>
      <c r="G7" s="90" t="b">
        <v>0</v>
      </c>
      <c r="H7" s="90" t="b">
        <v>0</v>
      </c>
      <c r="I7" s="90" t="b">
        <v>0</v>
      </c>
      <c r="J7" s="90" t="b">
        <v>0</v>
      </c>
      <c r="K7" s="91" t="b">
        <v>0</v>
      </c>
      <c r="L7" s="92">
        <f t="shared" si="0"/>
        <v>0</v>
      </c>
      <c r="M7" s="93"/>
      <c r="N7" s="94">
        <f t="shared" si="1"/>
        <v>0</v>
      </c>
      <c r="O7" s="95" t="b">
        <v>0</v>
      </c>
      <c r="P7" s="90" t="b">
        <v>0</v>
      </c>
      <c r="Q7" s="90" t="b">
        <v>0</v>
      </c>
      <c r="R7" s="90" t="b">
        <v>0</v>
      </c>
      <c r="S7" s="90" t="b">
        <v>0</v>
      </c>
      <c r="T7" s="90" t="b">
        <v>0</v>
      </c>
      <c r="U7" s="91" t="b">
        <v>0</v>
      </c>
      <c r="V7" s="92">
        <f t="shared" si="2"/>
        <v>0</v>
      </c>
      <c r="W7" s="93"/>
      <c r="X7" s="94">
        <f t="shared" si="3"/>
        <v>0</v>
      </c>
      <c r="Y7" s="95" t="b">
        <v>0</v>
      </c>
      <c r="Z7" s="90" t="b">
        <v>0</v>
      </c>
      <c r="AA7" s="90" t="b">
        <v>0</v>
      </c>
      <c r="AB7" s="90" t="b">
        <v>0</v>
      </c>
      <c r="AC7" s="90" t="b">
        <v>0</v>
      </c>
      <c r="AD7" s="90" t="b">
        <v>0</v>
      </c>
      <c r="AE7" s="90" t="b">
        <v>0</v>
      </c>
      <c r="AF7" s="90" t="b">
        <v>0</v>
      </c>
      <c r="AG7" s="90" t="b">
        <v>0</v>
      </c>
      <c r="AH7" s="91" t="b">
        <v>0</v>
      </c>
      <c r="AI7" s="92">
        <f t="shared" si="4"/>
        <v>0</v>
      </c>
      <c r="AJ7" s="93"/>
      <c r="AK7" s="94">
        <f t="shared" si="5"/>
        <v>0</v>
      </c>
      <c r="AL7" s="95" t="b">
        <v>0</v>
      </c>
      <c r="AM7" s="90" t="b">
        <v>0</v>
      </c>
      <c r="AN7" s="90" t="b">
        <v>0</v>
      </c>
      <c r="AO7" s="90" t="b">
        <v>0</v>
      </c>
      <c r="AP7" s="90" t="b">
        <v>0</v>
      </c>
      <c r="AQ7" s="91" t="b">
        <v>0</v>
      </c>
      <c r="AR7" s="92">
        <f t="shared" si="6"/>
        <v>0</v>
      </c>
      <c r="AS7" s="93"/>
      <c r="AT7" s="94">
        <f t="shared" si="7"/>
        <v>0</v>
      </c>
      <c r="AU7" s="95" t="b">
        <v>0</v>
      </c>
      <c r="AV7" s="90" t="b">
        <v>0</v>
      </c>
      <c r="AW7" s="90" t="b">
        <v>0</v>
      </c>
      <c r="AX7" s="90" t="b">
        <v>0</v>
      </c>
      <c r="AY7" s="90" t="b">
        <v>0</v>
      </c>
      <c r="AZ7" s="90" t="b">
        <v>0</v>
      </c>
      <c r="BA7" s="91" t="b">
        <v>0</v>
      </c>
      <c r="BB7" s="92">
        <f t="shared" si="8"/>
        <v>0</v>
      </c>
      <c r="BC7" s="93"/>
      <c r="BD7" s="94">
        <f t="shared" si="9"/>
        <v>0</v>
      </c>
      <c r="BE7" s="88" t="b">
        <v>0</v>
      </c>
      <c r="BF7" s="92" t="b">
        <v>0</v>
      </c>
      <c r="BG7" s="92" t="b">
        <v>0</v>
      </c>
      <c r="BH7" s="92" t="b">
        <v>0</v>
      </c>
      <c r="BI7" s="92">
        <f t="shared" si="10"/>
        <v>0</v>
      </c>
      <c r="BJ7" s="93"/>
      <c r="BK7" s="94">
        <f t="shared" si="11"/>
        <v>0</v>
      </c>
      <c r="BL7" s="88" t="b">
        <v>0</v>
      </c>
      <c r="BM7" s="92" t="b">
        <v>0</v>
      </c>
      <c r="BN7" s="92" t="b">
        <v>0</v>
      </c>
      <c r="BO7" s="92" t="b">
        <v>0</v>
      </c>
      <c r="BP7" s="92" t="b">
        <v>0</v>
      </c>
      <c r="BQ7" s="92" t="b">
        <v>0</v>
      </c>
      <c r="BR7" s="92" t="b">
        <v>0</v>
      </c>
      <c r="BS7" s="92" t="b">
        <v>0</v>
      </c>
      <c r="BT7" s="92" t="b">
        <v>0</v>
      </c>
      <c r="BU7" s="92">
        <f t="shared" si="12"/>
        <v>0</v>
      </c>
      <c r="BV7" s="93"/>
      <c r="BW7" s="94">
        <f t="shared" si="13"/>
        <v>0</v>
      </c>
      <c r="BX7" s="97" t="b">
        <v>0</v>
      </c>
      <c r="BY7" s="88" t="b">
        <v>0</v>
      </c>
      <c r="BZ7" s="92" t="b">
        <v>0</v>
      </c>
      <c r="CA7" s="92" t="b">
        <v>0</v>
      </c>
      <c r="CB7" s="92" t="b">
        <v>0</v>
      </c>
      <c r="CC7" s="92">
        <f t="shared" si="14"/>
        <v>0</v>
      </c>
      <c r="CD7" s="93"/>
      <c r="CE7" s="94">
        <f t="shared" si="15"/>
        <v>0</v>
      </c>
      <c r="CF7" s="88" t="b">
        <v>0</v>
      </c>
      <c r="CG7" s="92" t="b">
        <v>0</v>
      </c>
      <c r="CH7" s="92" t="b">
        <v>0</v>
      </c>
      <c r="CI7" s="92" t="b">
        <v>0</v>
      </c>
      <c r="CJ7" s="92" t="b">
        <v>0</v>
      </c>
      <c r="CK7" s="92" t="b">
        <v>0</v>
      </c>
      <c r="CL7" s="92">
        <f t="shared" si="16"/>
        <v>0</v>
      </c>
      <c r="CM7" s="93"/>
      <c r="CN7" s="94">
        <f t="shared" si="17"/>
        <v>0</v>
      </c>
      <c r="CO7" s="88" t="b">
        <v>0</v>
      </c>
      <c r="CP7" s="92" t="b">
        <v>0</v>
      </c>
      <c r="CQ7" s="92" t="b">
        <v>0</v>
      </c>
      <c r="CR7" s="92" t="b">
        <v>0</v>
      </c>
      <c r="CS7" s="92" t="b">
        <v>0</v>
      </c>
      <c r="CT7" s="94" t="b">
        <v>0</v>
      </c>
      <c r="CU7" s="88">
        <f t="shared" si="18"/>
        <v>0</v>
      </c>
      <c r="CV7" s="93"/>
      <c r="CW7" s="94">
        <f t="shared" si="19"/>
        <v>0</v>
      </c>
      <c r="CX7" s="97" t="b">
        <v>0</v>
      </c>
      <c r="CY7" s="97" t="b">
        <v>0</v>
      </c>
      <c r="CZ7" s="97" t="b">
        <v>0</v>
      </c>
    </row>
    <row r="8" spans="1:104" ht="21" customHeight="1" x14ac:dyDescent="0.15">
      <c r="A8" s="200"/>
      <c r="B8" s="195" t="b">
        <v>0</v>
      </c>
      <c r="C8" s="258" t="b">
        <v>0</v>
      </c>
      <c r="D8" s="97" t="b">
        <v>0</v>
      </c>
      <c r="E8" s="95" t="b">
        <v>0</v>
      </c>
      <c r="F8" s="90" t="b">
        <v>0</v>
      </c>
      <c r="G8" s="90" t="b">
        <v>0</v>
      </c>
      <c r="H8" s="90" t="b">
        <v>0</v>
      </c>
      <c r="I8" s="90" t="b">
        <v>0</v>
      </c>
      <c r="J8" s="90" t="b">
        <v>0</v>
      </c>
      <c r="K8" s="91" t="b">
        <v>0</v>
      </c>
      <c r="L8" s="92">
        <f t="shared" si="0"/>
        <v>0</v>
      </c>
      <c r="M8" s="93"/>
      <c r="N8" s="94">
        <f t="shared" si="1"/>
        <v>0</v>
      </c>
      <c r="O8" s="95" t="b">
        <v>0</v>
      </c>
      <c r="P8" s="90" t="b">
        <v>0</v>
      </c>
      <c r="Q8" s="90" t="b">
        <v>0</v>
      </c>
      <c r="R8" s="90" t="b">
        <v>0</v>
      </c>
      <c r="S8" s="90" t="b">
        <v>0</v>
      </c>
      <c r="T8" s="90" t="b">
        <v>0</v>
      </c>
      <c r="U8" s="91" t="b">
        <v>0</v>
      </c>
      <c r="V8" s="92">
        <f t="shared" si="2"/>
        <v>0</v>
      </c>
      <c r="W8" s="93"/>
      <c r="X8" s="94">
        <f t="shared" si="3"/>
        <v>0</v>
      </c>
      <c r="Y8" s="95" t="b">
        <v>0</v>
      </c>
      <c r="Z8" s="90" t="b">
        <v>0</v>
      </c>
      <c r="AA8" s="90" t="b">
        <v>0</v>
      </c>
      <c r="AB8" s="90" t="b">
        <v>0</v>
      </c>
      <c r="AC8" s="90" t="b">
        <v>0</v>
      </c>
      <c r="AD8" s="90" t="b">
        <v>0</v>
      </c>
      <c r="AE8" s="90" t="b">
        <v>0</v>
      </c>
      <c r="AF8" s="90" t="b">
        <v>0</v>
      </c>
      <c r="AG8" s="90" t="b">
        <v>0</v>
      </c>
      <c r="AH8" s="91" t="b">
        <v>0</v>
      </c>
      <c r="AI8" s="92">
        <f t="shared" si="4"/>
        <v>0</v>
      </c>
      <c r="AJ8" s="93"/>
      <c r="AK8" s="94">
        <f t="shared" si="5"/>
        <v>0</v>
      </c>
      <c r="AL8" s="95" t="b">
        <v>0</v>
      </c>
      <c r="AM8" s="90" t="b">
        <v>0</v>
      </c>
      <c r="AN8" s="90" t="b">
        <v>0</v>
      </c>
      <c r="AO8" s="90" t="b">
        <v>0</v>
      </c>
      <c r="AP8" s="90" t="b">
        <v>0</v>
      </c>
      <c r="AQ8" s="91" t="b">
        <v>0</v>
      </c>
      <c r="AR8" s="92">
        <f t="shared" si="6"/>
        <v>0</v>
      </c>
      <c r="AS8" s="93"/>
      <c r="AT8" s="94">
        <f t="shared" si="7"/>
        <v>0</v>
      </c>
      <c r="AU8" s="95" t="b">
        <v>0</v>
      </c>
      <c r="AV8" s="90" t="b">
        <v>0</v>
      </c>
      <c r="AW8" s="90" t="b">
        <v>0</v>
      </c>
      <c r="AX8" s="90" t="b">
        <v>0</v>
      </c>
      <c r="AY8" s="90" t="b">
        <v>0</v>
      </c>
      <c r="AZ8" s="90" t="b">
        <v>0</v>
      </c>
      <c r="BA8" s="91" t="b">
        <v>0</v>
      </c>
      <c r="BB8" s="92">
        <f t="shared" si="8"/>
        <v>0</v>
      </c>
      <c r="BC8" s="93"/>
      <c r="BD8" s="94">
        <f t="shared" si="9"/>
        <v>0</v>
      </c>
      <c r="BE8" s="88" t="b">
        <v>0</v>
      </c>
      <c r="BF8" s="92" t="b">
        <v>0</v>
      </c>
      <c r="BG8" s="92" t="b">
        <v>0</v>
      </c>
      <c r="BH8" s="92" t="b">
        <v>0</v>
      </c>
      <c r="BI8" s="92">
        <f t="shared" si="10"/>
        <v>0</v>
      </c>
      <c r="BJ8" s="93"/>
      <c r="BK8" s="94">
        <f t="shared" si="11"/>
        <v>0</v>
      </c>
      <c r="BL8" s="88" t="b">
        <v>0</v>
      </c>
      <c r="BM8" s="92" t="b">
        <v>0</v>
      </c>
      <c r="BN8" s="92" t="b">
        <v>0</v>
      </c>
      <c r="BO8" s="92" t="b">
        <v>0</v>
      </c>
      <c r="BP8" s="92" t="b">
        <v>0</v>
      </c>
      <c r="BQ8" s="92" t="b">
        <v>0</v>
      </c>
      <c r="BR8" s="92" t="b">
        <v>0</v>
      </c>
      <c r="BS8" s="92" t="b">
        <v>0</v>
      </c>
      <c r="BT8" s="92" t="b">
        <v>0</v>
      </c>
      <c r="BU8" s="92">
        <f t="shared" si="12"/>
        <v>0</v>
      </c>
      <c r="BV8" s="93"/>
      <c r="BW8" s="94">
        <f t="shared" si="13"/>
        <v>0</v>
      </c>
      <c r="BX8" s="97" t="b">
        <v>0</v>
      </c>
      <c r="BY8" s="88" t="b">
        <v>0</v>
      </c>
      <c r="BZ8" s="92" t="b">
        <v>0</v>
      </c>
      <c r="CA8" s="92" t="b">
        <v>0</v>
      </c>
      <c r="CB8" s="92" t="b">
        <v>0</v>
      </c>
      <c r="CC8" s="92">
        <f t="shared" si="14"/>
        <v>0</v>
      </c>
      <c r="CD8" s="93"/>
      <c r="CE8" s="94">
        <f t="shared" si="15"/>
        <v>0</v>
      </c>
      <c r="CF8" s="88" t="b">
        <v>0</v>
      </c>
      <c r="CG8" s="92" t="b">
        <v>0</v>
      </c>
      <c r="CH8" s="92" t="b">
        <v>0</v>
      </c>
      <c r="CI8" s="92" t="b">
        <v>0</v>
      </c>
      <c r="CJ8" s="92" t="b">
        <v>0</v>
      </c>
      <c r="CK8" s="92" t="b">
        <v>0</v>
      </c>
      <c r="CL8" s="92">
        <f t="shared" si="16"/>
        <v>0</v>
      </c>
      <c r="CM8" s="93"/>
      <c r="CN8" s="94">
        <f t="shared" si="17"/>
        <v>0</v>
      </c>
      <c r="CO8" s="88" t="b">
        <v>0</v>
      </c>
      <c r="CP8" s="92" t="b">
        <v>0</v>
      </c>
      <c r="CQ8" s="92" t="b">
        <v>0</v>
      </c>
      <c r="CR8" s="92" t="b">
        <v>0</v>
      </c>
      <c r="CS8" s="92" t="b">
        <v>0</v>
      </c>
      <c r="CT8" s="94" t="b">
        <v>0</v>
      </c>
      <c r="CU8" s="88">
        <f t="shared" si="18"/>
        <v>0</v>
      </c>
      <c r="CV8" s="93"/>
      <c r="CW8" s="94">
        <f t="shared" si="19"/>
        <v>0</v>
      </c>
      <c r="CX8" s="97" t="b">
        <v>0</v>
      </c>
      <c r="CY8" s="97" t="b">
        <v>0</v>
      </c>
      <c r="CZ8" s="97" t="b">
        <v>0</v>
      </c>
    </row>
    <row r="9" spans="1:104" ht="21" customHeight="1" x14ac:dyDescent="0.15">
      <c r="A9" s="113"/>
      <c r="B9" s="195" t="b">
        <v>0</v>
      </c>
      <c r="C9" s="258" t="b">
        <v>0</v>
      </c>
      <c r="D9" s="97" t="b">
        <v>0</v>
      </c>
      <c r="E9" s="95" t="b">
        <v>0</v>
      </c>
      <c r="F9" s="90" t="b">
        <v>0</v>
      </c>
      <c r="G9" s="90" t="b">
        <v>0</v>
      </c>
      <c r="H9" s="90" t="b">
        <v>0</v>
      </c>
      <c r="I9" s="90" t="b">
        <v>0</v>
      </c>
      <c r="J9" s="90" t="b">
        <v>0</v>
      </c>
      <c r="K9" s="91" t="b">
        <v>0</v>
      </c>
      <c r="L9" s="92">
        <f t="shared" si="0"/>
        <v>0</v>
      </c>
      <c r="M9" s="93"/>
      <c r="N9" s="94">
        <f t="shared" si="1"/>
        <v>0</v>
      </c>
      <c r="O9" s="95" t="b">
        <v>0</v>
      </c>
      <c r="P9" s="90" t="b">
        <v>0</v>
      </c>
      <c r="Q9" s="90" t="b">
        <v>0</v>
      </c>
      <c r="R9" s="90" t="b">
        <v>0</v>
      </c>
      <c r="S9" s="90" t="b">
        <v>0</v>
      </c>
      <c r="T9" s="90" t="b">
        <v>0</v>
      </c>
      <c r="U9" s="91" t="b">
        <v>0</v>
      </c>
      <c r="V9" s="92">
        <f t="shared" si="2"/>
        <v>0</v>
      </c>
      <c r="W9" s="93"/>
      <c r="X9" s="94">
        <f t="shared" si="3"/>
        <v>0</v>
      </c>
      <c r="Y9" s="95" t="b">
        <v>0</v>
      </c>
      <c r="Z9" s="90" t="b">
        <v>0</v>
      </c>
      <c r="AA9" s="90" t="b">
        <v>0</v>
      </c>
      <c r="AB9" s="90" t="b">
        <v>0</v>
      </c>
      <c r="AC9" s="90" t="b">
        <v>0</v>
      </c>
      <c r="AD9" s="90" t="b">
        <v>0</v>
      </c>
      <c r="AE9" s="90" t="b">
        <v>0</v>
      </c>
      <c r="AF9" s="90" t="b">
        <v>0</v>
      </c>
      <c r="AG9" s="90" t="b">
        <v>0</v>
      </c>
      <c r="AH9" s="91" t="b">
        <v>0</v>
      </c>
      <c r="AI9" s="92">
        <f t="shared" si="4"/>
        <v>0</v>
      </c>
      <c r="AJ9" s="93"/>
      <c r="AK9" s="94">
        <f t="shared" si="5"/>
        <v>0</v>
      </c>
      <c r="AL9" s="95" t="b">
        <v>0</v>
      </c>
      <c r="AM9" s="90" t="b">
        <v>0</v>
      </c>
      <c r="AN9" s="90" t="b">
        <v>0</v>
      </c>
      <c r="AO9" s="90" t="b">
        <v>0</v>
      </c>
      <c r="AP9" s="90" t="b">
        <v>0</v>
      </c>
      <c r="AQ9" s="91" t="b">
        <v>0</v>
      </c>
      <c r="AR9" s="92">
        <f t="shared" si="6"/>
        <v>0</v>
      </c>
      <c r="AS9" s="93"/>
      <c r="AT9" s="94">
        <f t="shared" si="7"/>
        <v>0</v>
      </c>
      <c r="AU9" s="95" t="b">
        <v>0</v>
      </c>
      <c r="AV9" s="90" t="b">
        <v>0</v>
      </c>
      <c r="AW9" s="90" t="b">
        <v>0</v>
      </c>
      <c r="AX9" s="90" t="b">
        <v>0</v>
      </c>
      <c r="AY9" s="90" t="b">
        <v>0</v>
      </c>
      <c r="AZ9" s="90" t="b">
        <v>0</v>
      </c>
      <c r="BA9" s="91" t="b">
        <v>0</v>
      </c>
      <c r="BB9" s="92">
        <f t="shared" si="8"/>
        <v>0</v>
      </c>
      <c r="BC9" s="93"/>
      <c r="BD9" s="94">
        <f t="shared" si="9"/>
        <v>0</v>
      </c>
      <c r="BE9" s="88" t="b">
        <v>0</v>
      </c>
      <c r="BF9" s="92" t="b">
        <v>0</v>
      </c>
      <c r="BG9" s="92" t="b">
        <v>0</v>
      </c>
      <c r="BH9" s="92" t="b">
        <v>0</v>
      </c>
      <c r="BI9" s="92">
        <f t="shared" si="10"/>
        <v>0</v>
      </c>
      <c r="BJ9" s="93"/>
      <c r="BK9" s="94">
        <f t="shared" si="11"/>
        <v>0</v>
      </c>
      <c r="BL9" s="88" t="b">
        <v>0</v>
      </c>
      <c r="BM9" s="92" t="b">
        <v>0</v>
      </c>
      <c r="BN9" s="92" t="b">
        <v>0</v>
      </c>
      <c r="BO9" s="92" t="b">
        <v>0</v>
      </c>
      <c r="BP9" s="92" t="b">
        <v>0</v>
      </c>
      <c r="BQ9" s="92" t="b">
        <v>0</v>
      </c>
      <c r="BR9" s="92" t="b">
        <v>0</v>
      </c>
      <c r="BS9" s="92" t="b">
        <v>0</v>
      </c>
      <c r="BT9" s="92" t="b">
        <v>0</v>
      </c>
      <c r="BU9" s="92">
        <f t="shared" si="12"/>
        <v>0</v>
      </c>
      <c r="BV9" s="93"/>
      <c r="BW9" s="94">
        <f t="shared" si="13"/>
        <v>0</v>
      </c>
      <c r="BX9" s="97" t="b">
        <v>0</v>
      </c>
      <c r="BY9" s="88" t="b">
        <v>0</v>
      </c>
      <c r="BZ9" s="92" t="b">
        <v>0</v>
      </c>
      <c r="CA9" s="92" t="b">
        <v>0</v>
      </c>
      <c r="CB9" s="92" t="b">
        <v>0</v>
      </c>
      <c r="CC9" s="92">
        <f t="shared" si="14"/>
        <v>0</v>
      </c>
      <c r="CD9" s="93"/>
      <c r="CE9" s="94">
        <f t="shared" si="15"/>
        <v>0</v>
      </c>
      <c r="CF9" s="88" t="b">
        <v>0</v>
      </c>
      <c r="CG9" s="92" t="b">
        <v>0</v>
      </c>
      <c r="CH9" s="92" t="b">
        <v>0</v>
      </c>
      <c r="CI9" s="92" t="b">
        <v>0</v>
      </c>
      <c r="CJ9" s="92" t="b">
        <v>0</v>
      </c>
      <c r="CK9" s="92" t="b">
        <v>0</v>
      </c>
      <c r="CL9" s="92">
        <f t="shared" si="16"/>
        <v>0</v>
      </c>
      <c r="CM9" s="93"/>
      <c r="CN9" s="94">
        <f t="shared" si="17"/>
        <v>0</v>
      </c>
      <c r="CO9" s="88" t="b">
        <v>0</v>
      </c>
      <c r="CP9" s="92" t="b">
        <v>0</v>
      </c>
      <c r="CQ9" s="92" t="b">
        <v>0</v>
      </c>
      <c r="CR9" s="92" t="b">
        <v>0</v>
      </c>
      <c r="CS9" s="92" t="b">
        <v>0</v>
      </c>
      <c r="CT9" s="94" t="b">
        <v>0</v>
      </c>
      <c r="CU9" s="88">
        <f t="shared" si="18"/>
        <v>0</v>
      </c>
      <c r="CV9" s="93"/>
      <c r="CW9" s="94">
        <f t="shared" si="19"/>
        <v>0</v>
      </c>
      <c r="CX9" s="97" t="b">
        <v>0</v>
      </c>
      <c r="CY9" s="97" t="b">
        <v>0</v>
      </c>
      <c r="CZ9" s="97" t="b">
        <v>0</v>
      </c>
    </row>
    <row r="10" spans="1:104" ht="21" customHeight="1" x14ac:dyDescent="0.15">
      <c r="A10" s="114"/>
      <c r="B10" s="195" t="b">
        <v>0</v>
      </c>
      <c r="C10" s="258" t="b">
        <v>0</v>
      </c>
      <c r="D10" s="97" t="b">
        <v>0</v>
      </c>
      <c r="E10" s="95" t="b">
        <v>0</v>
      </c>
      <c r="F10" s="90" t="b">
        <v>0</v>
      </c>
      <c r="G10" s="90" t="b">
        <v>0</v>
      </c>
      <c r="H10" s="90" t="b">
        <v>0</v>
      </c>
      <c r="I10" s="90" t="b">
        <v>0</v>
      </c>
      <c r="J10" s="90" t="b">
        <v>0</v>
      </c>
      <c r="K10" s="91" t="b">
        <v>0</v>
      </c>
      <c r="L10" s="92">
        <f t="shared" si="0"/>
        <v>0</v>
      </c>
      <c r="M10" s="93"/>
      <c r="N10" s="94">
        <f t="shared" si="1"/>
        <v>0</v>
      </c>
      <c r="O10" s="95" t="b">
        <v>0</v>
      </c>
      <c r="P10" s="90" t="b">
        <v>0</v>
      </c>
      <c r="Q10" s="90" t="b">
        <v>0</v>
      </c>
      <c r="R10" s="90" t="b">
        <v>0</v>
      </c>
      <c r="S10" s="90" t="b">
        <v>0</v>
      </c>
      <c r="T10" s="90" t="b">
        <v>0</v>
      </c>
      <c r="U10" s="91" t="b">
        <v>0</v>
      </c>
      <c r="V10" s="92">
        <f t="shared" si="2"/>
        <v>0</v>
      </c>
      <c r="W10" s="93"/>
      <c r="X10" s="94">
        <f t="shared" si="3"/>
        <v>0</v>
      </c>
      <c r="Y10" s="95" t="b">
        <v>0</v>
      </c>
      <c r="Z10" s="90" t="b">
        <v>0</v>
      </c>
      <c r="AA10" s="90" t="b">
        <v>0</v>
      </c>
      <c r="AB10" s="90" t="b">
        <v>0</v>
      </c>
      <c r="AC10" s="90" t="b">
        <v>0</v>
      </c>
      <c r="AD10" s="90" t="b">
        <v>0</v>
      </c>
      <c r="AE10" s="90" t="b">
        <v>0</v>
      </c>
      <c r="AF10" s="90" t="b">
        <v>0</v>
      </c>
      <c r="AG10" s="90" t="b">
        <v>0</v>
      </c>
      <c r="AH10" s="91" t="b">
        <v>0</v>
      </c>
      <c r="AI10" s="92">
        <f t="shared" si="4"/>
        <v>0</v>
      </c>
      <c r="AJ10" s="93"/>
      <c r="AK10" s="94">
        <f t="shared" si="5"/>
        <v>0</v>
      </c>
      <c r="AL10" s="95" t="b">
        <v>0</v>
      </c>
      <c r="AM10" s="90" t="b">
        <v>0</v>
      </c>
      <c r="AN10" s="90" t="b">
        <v>0</v>
      </c>
      <c r="AO10" s="90" t="b">
        <v>0</v>
      </c>
      <c r="AP10" s="90" t="b">
        <v>0</v>
      </c>
      <c r="AQ10" s="91" t="b">
        <v>0</v>
      </c>
      <c r="AR10" s="92">
        <f t="shared" si="6"/>
        <v>0</v>
      </c>
      <c r="AS10" s="93"/>
      <c r="AT10" s="94">
        <f t="shared" si="7"/>
        <v>0</v>
      </c>
      <c r="AU10" s="95" t="b">
        <v>0</v>
      </c>
      <c r="AV10" s="90" t="b">
        <v>0</v>
      </c>
      <c r="AW10" s="90" t="b">
        <v>0</v>
      </c>
      <c r="AX10" s="90" t="b">
        <v>0</v>
      </c>
      <c r="AY10" s="90" t="b">
        <v>0</v>
      </c>
      <c r="AZ10" s="90" t="b">
        <v>0</v>
      </c>
      <c r="BA10" s="91" t="b">
        <v>0</v>
      </c>
      <c r="BB10" s="92">
        <f t="shared" si="8"/>
        <v>0</v>
      </c>
      <c r="BC10" s="93"/>
      <c r="BD10" s="94">
        <f t="shared" si="9"/>
        <v>0</v>
      </c>
      <c r="BE10" s="88" t="b">
        <v>0</v>
      </c>
      <c r="BF10" s="92" t="b">
        <v>0</v>
      </c>
      <c r="BG10" s="92" t="b">
        <v>0</v>
      </c>
      <c r="BH10" s="92" t="b">
        <v>0</v>
      </c>
      <c r="BI10" s="92">
        <f t="shared" si="10"/>
        <v>0</v>
      </c>
      <c r="BJ10" s="93"/>
      <c r="BK10" s="94">
        <f t="shared" si="11"/>
        <v>0</v>
      </c>
      <c r="BL10" s="88" t="b">
        <v>0</v>
      </c>
      <c r="BM10" s="92" t="b">
        <v>0</v>
      </c>
      <c r="BN10" s="92" t="b">
        <v>0</v>
      </c>
      <c r="BO10" s="92" t="b">
        <v>0</v>
      </c>
      <c r="BP10" s="92" t="b">
        <v>0</v>
      </c>
      <c r="BQ10" s="92" t="b">
        <v>0</v>
      </c>
      <c r="BR10" s="92" t="b">
        <v>0</v>
      </c>
      <c r="BS10" s="92" t="b">
        <v>0</v>
      </c>
      <c r="BT10" s="92" t="b">
        <v>0</v>
      </c>
      <c r="BU10" s="92">
        <f t="shared" si="12"/>
        <v>0</v>
      </c>
      <c r="BV10" s="93"/>
      <c r="BW10" s="94">
        <f t="shared" si="13"/>
        <v>0</v>
      </c>
      <c r="BX10" s="97" t="b">
        <v>0</v>
      </c>
      <c r="BY10" s="88" t="b">
        <v>0</v>
      </c>
      <c r="BZ10" s="92" t="b">
        <v>0</v>
      </c>
      <c r="CA10" s="92" t="b">
        <v>0</v>
      </c>
      <c r="CB10" s="92" t="b">
        <v>0</v>
      </c>
      <c r="CC10" s="92">
        <f t="shared" si="14"/>
        <v>0</v>
      </c>
      <c r="CD10" s="93"/>
      <c r="CE10" s="94">
        <f t="shared" si="15"/>
        <v>0</v>
      </c>
      <c r="CF10" s="88" t="b">
        <v>0</v>
      </c>
      <c r="CG10" s="92" t="b">
        <v>0</v>
      </c>
      <c r="CH10" s="92" t="b">
        <v>0</v>
      </c>
      <c r="CI10" s="92" t="b">
        <v>0</v>
      </c>
      <c r="CJ10" s="92" t="b">
        <v>0</v>
      </c>
      <c r="CK10" s="92" t="b">
        <v>0</v>
      </c>
      <c r="CL10" s="92">
        <f t="shared" si="16"/>
        <v>0</v>
      </c>
      <c r="CM10" s="93"/>
      <c r="CN10" s="94">
        <f t="shared" si="17"/>
        <v>0</v>
      </c>
      <c r="CO10" s="88" t="b">
        <v>0</v>
      </c>
      <c r="CP10" s="92" t="b">
        <v>0</v>
      </c>
      <c r="CQ10" s="92" t="b">
        <v>0</v>
      </c>
      <c r="CR10" s="92" t="b">
        <v>0</v>
      </c>
      <c r="CS10" s="92" t="b">
        <v>0</v>
      </c>
      <c r="CT10" s="94" t="b">
        <v>0</v>
      </c>
      <c r="CU10" s="88">
        <f t="shared" si="18"/>
        <v>0</v>
      </c>
      <c r="CV10" s="93"/>
      <c r="CW10" s="94">
        <f t="shared" si="19"/>
        <v>0</v>
      </c>
      <c r="CX10" s="97" t="b">
        <v>0</v>
      </c>
      <c r="CY10" s="97" t="b">
        <v>0</v>
      </c>
      <c r="CZ10" s="95" t="b">
        <v>0</v>
      </c>
    </row>
    <row r="11" spans="1:104" ht="21" customHeight="1" x14ac:dyDescent="0.15">
      <c r="A11" s="259"/>
      <c r="B11" s="195" t="b">
        <v>0</v>
      </c>
      <c r="C11" s="258" t="b">
        <v>0</v>
      </c>
      <c r="D11" s="97" t="b">
        <v>0</v>
      </c>
      <c r="E11" s="95" t="b">
        <v>0</v>
      </c>
      <c r="F11" s="90" t="b">
        <v>0</v>
      </c>
      <c r="G11" s="90" t="b">
        <v>0</v>
      </c>
      <c r="H11" s="90" t="b">
        <v>0</v>
      </c>
      <c r="I11" s="90" t="b">
        <v>0</v>
      </c>
      <c r="J11" s="90" t="b">
        <v>0</v>
      </c>
      <c r="K11" s="91" t="b">
        <v>0</v>
      </c>
      <c r="L11" s="92">
        <f t="shared" si="0"/>
        <v>0</v>
      </c>
      <c r="M11" s="93"/>
      <c r="N11" s="94">
        <f t="shared" si="1"/>
        <v>0</v>
      </c>
      <c r="O11" s="95" t="b">
        <v>0</v>
      </c>
      <c r="P11" s="90" t="b">
        <v>0</v>
      </c>
      <c r="Q11" s="90" t="b">
        <v>0</v>
      </c>
      <c r="R11" s="90" t="b">
        <v>0</v>
      </c>
      <c r="S11" s="90" t="b">
        <v>0</v>
      </c>
      <c r="T11" s="90" t="b">
        <v>0</v>
      </c>
      <c r="U11" s="91" t="b">
        <v>0</v>
      </c>
      <c r="V11" s="92">
        <f t="shared" si="2"/>
        <v>0</v>
      </c>
      <c r="W11" s="93"/>
      <c r="X11" s="94">
        <f t="shared" si="3"/>
        <v>0</v>
      </c>
      <c r="Y11" s="95" t="b">
        <v>0</v>
      </c>
      <c r="Z11" s="90" t="b">
        <v>0</v>
      </c>
      <c r="AA11" s="90" t="b">
        <v>0</v>
      </c>
      <c r="AB11" s="90" t="b">
        <v>0</v>
      </c>
      <c r="AC11" s="90" t="b">
        <v>0</v>
      </c>
      <c r="AD11" s="90" t="b">
        <v>0</v>
      </c>
      <c r="AE11" s="90" t="b">
        <v>0</v>
      </c>
      <c r="AF11" s="90" t="b">
        <v>0</v>
      </c>
      <c r="AG11" s="90" t="b">
        <v>0</v>
      </c>
      <c r="AH11" s="91" t="b">
        <v>0</v>
      </c>
      <c r="AI11" s="92">
        <f t="shared" si="4"/>
        <v>0</v>
      </c>
      <c r="AJ11" s="93"/>
      <c r="AK11" s="94">
        <f t="shared" si="5"/>
        <v>0</v>
      </c>
      <c r="AL11" s="95" t="b">
        <v>0</v>
      </c>
      <c r="AM11" s="90" t="b">
        <v>0</v>
      </c>
      <c r="AN11" s="90" t="b">
        <v>0</v>
      </c>
      <c r="AO11" s="90" t="b">
        <v>0</v>
      </c>
      <c r="AP11" s="90" t="b">
        <v>0</v>
      </c>
      <c r="AQ11" s="91" t="b">
        <v>0</v>
      </c>
      <c r="AR11" s="92">
        <f t="shared" si="6"/>
        <v>0</v>
      </c>
      <c r="AS11" s="93"/>
      <c r="AT11" s="94">
        <f t="shared" si="7"/>
        <v>0</v>
      </c>
      <c r="AU11" s="95" t="b">
        <v>0</v>
      </c>
      <c r="AV11" s="90" t="b">
        <v>0</v>
      </c>
      <c r="AW11" s="90" t="b">
        <v>0</v>
      </c>
      <c r="AX11" s="90" t="b">
        <v>0</v>
      </c>
      <c r="AY11" s="90" t="b">
        <v>0</v>
      </c>
      <c r="AZ11" s="90" t="b">
        <v>0</v>
      </c>
      <c r="BA11" s="91" t="b">
        <v>0</v>
      </c>
      <c r="BB11" s="92">
        <f t="shared" si="8"/>
        <v>0</v>
      </c>
      <c r="BC11" s="93"/>
      <c r="BD11" s="94">
        <f t="shared" si="9"/>
        <v>0</v>
      </c>
      <c r="BE11" s="88" t="b">
        <v>0</v>
      </c>
      <c r="BF11" s="92" t="b">
        <v>0</v>
      </c>
      <c r="BG11" s="92" t="b">
        <v>0</v>
      </c>
      <c r="BH11" s="92" t="b">
        <v>0</v>
      </c>
      <c r="BI11" s="92">
        <f t="shared" si="10"/>
        <v>0</v>
      </c>
      <c r="BJ11" s="93"/>
      <c r="BK11" s="94">
        <f t="shared" si="11"/>
        <v>0</v>
      </c>
      <c r="BL11" s="88" t="b">
        <v>0</v>
      </c>
      <c r="BM11" s="92" t="b">
        <v>0</v>
      </c>
      <c r="BN11" s="92" t="b">
        <v>0</v>
      </c>
      <c r="BO11" s="92" t="b">
        <v>0</v>
      </c>
      <c r="BP11" s="92" t="b">
        <v>0</v>
      </c>
      <c r="BQ11" s="92" t="b">
        <v>0</v>
      </c>
      <c r="BR11" s="92" t="b">
        <v>0</v>
      </c>
      <c r="BS11" s="92" t="b">
        <v>0</v>
      </c>
      <c r="BT11" s="92" t="b">
        <v>0</v>
      </c>
      <c r="BU11" s="92">
        <f t="shared" si="12"/>
        <v>0</v>
      </c>
      <c r="BV11" s="93"/>
      <c r="BW11" s="94">
        <f t="shared" si="13"/>
        <v>0</v>
      </c>
      <c r="BX11" s="97" t="b">
        <v>0</v>
      </c>
      <c r="BY11" s="88" t="b">
        <v>0</v>
      </c>
      <c r="BZ11" s="92" t="b">
        <v>0</v>
      </c>
      <c r="CA11" s="92" t="b">
        <v>0</v>
      </c>
      <c r="CB11" s="92" t="b">
        <v>0</v>
      </c>
      <c r="CC11" s="92">
        <f t="shared" si="14"/>
        <v>0</v>
      </c>
      <c r="CD11" s="93"/>
      <c r="CE11" s="94">
        <f t="shared" si="15"/>
        <v>0</v>
      </c>
      <c r="CF11" s="88" t="b">
        <v>0</v>
      </c>
      <c r="CG11" s="92" t="b">
        <v>0</v>
      </c>
      <c r="CH11" s="92" t="b">
        <v>0</v>
      </c>
      <c r="CI11" s="92" t="b">
        <v>0</v>
      </c>
      <c r="CJ11" s="92" t="b">
        <v>0</v>
      </c>
      <c r="CK11" s="92" t="b">
        <v>0</v>
      </c>
      <c r="CL11" s="92">
        <f t="shared" si="16"/>
        <v>0</v>
      </c>
      <c r="CM11" s="93"/>
      <c r="CN11" s="94">
        <f t="shared" si="17"/>
        <v>0</v>
      </c>
      <c r="CO11" s="88" t="b">
        <v>0</v>
      </c>
      <c r="CP11" s="92" t="b">
        <v>0</v>
      </c>
      <c r="CQ11" s="92" t="b">
        <v>0</v>
      </c>
      <c r="CR11" s="92" t="b">
        <v>0</v>
      </c>
      <c r="CS11" s="92" t="b">
        <v>0</v>
      </c>
      <c r="CT11" s="94" t="b">
        <v>0</v>
      </c>
      <c r="CU11" s="88">
        <f t="shared" si="18"/>
        <v>0</v>
      </c>
      <c r="CV11" s="93"/>
      <c r="CW11" s="94">
        <f t="shared" si="19"/>
        <v>0</v>
      </c>
      <c r="CX11" s="97" t="b">
        <v>0</v>
      </c>
      <c r="CY11" s="97" t="b">
        <v>0</v>
      </c>
      <c r="CZ11" s="97" t="b">
        <v>0</v>
      </c>
    </row>
    <row r="12" spans="1:104" ht="21" customHeight="1" x14ac:dyDescent="0.15">
      <c r="A12" s="260"/>
      <c r="B12" s="195" t="b">
        <v>0</v>
      </c>
      <c r="C12" s="258" t="b">
        <v>0</v>
      </c>
      <c r="D12" s="97" t="b">
        <v>0</v>
      </c>
      <c r="E12" s="95" t="b">
        <v>0</v>
      </c>
      <c r="F12" s="90" t="b">
        <v>0</v>
      </c>
      <c r="G12" s="90" t="b">
        <v>0</v>
      </c>
      <c r="H12" s="90" t="b">
        <v>0</v>
      </c>
      <c r="I12" s="90" t="b">
        <v>0</v>
      </c>
      <c r="J12" s="90" t="b">
        <v>0</v>
      </c>
      <c r="K12" s="91" t="b">
        <v>0</v>
      </c>
      <c r="L12" s="92">
        <f t="shared" si="0"/>
        <v>0</v>
      </c>
      <c r="M12" s="93"/>
      <c r="N12" s="94">
        <f t="shared" si="1"/>
        <v>0</v>
      </c>
      <c r="O12" s="95" t="b">
        <v>0</v>
      </c>
      <c r="P12" s="90" t="b">
        <v>0</v>
      </c>
      <c r="Q12" s="90" t="b">
        <v>0</v>
      </c>
      <c r="R12" s="90" t="b">
        <v>0</v>
      </c>
      <c r="S12" s="90" t="b">
        <v>0</v>
      </c>
      <c r="T12" s="90" t="b">
        <v>0</v>
      </c>
      <c r="U12" s="91" t="b">
        <v>0</v>
      </c>
      <c r="V12" s="92">
        <f t="shared" si="2"/>
        <v>0</v>
      </c>
      <c r="W12" s="93"/>
      <c r="X12" s="94">
        <f t="shared" si="3"/>
        <v>0</v>
      </c>
      <c r="Y12" s="95" t="b">
        <v>0</v>
      </c>
      <c r="Z12" s="90" t="b">
        <v>0</v>
      </c>
      <c r="AA12" s="90" t="b">
        <v>0</v>
      </c>
      <c r="AB12" s="90" t="b">
        <v>0</v>
      </c>
      <c r="AC12" s="90" t="b">
        <v>0</v>
      </c>
      <c r="AD12" s="90" t="b">
        <v>0</v>
      </c>
      <c r="AE12" s="90" t="b">
        <v>0</v>
      </c>
      <c r="AF12" s="90" t="b">
        <v>0</v>
      </c>
      <c r="AG12" s="90" t="b">
        <v>0</v>
      </c>
      <c r="AH12" s="91" t="b">
        <v>0</v>
      </c>
      <c r="AI12" s="92">
        <f t="shared" si="4"/>
        <v>0</v>
      </c>
      <c r="AJ12" s="93"/>
      <c r="AK12" s="94">
        <f t="shared" si="5"/>
        <v>0</v>
      </c>
      <c r="AL12" s="95" t="b">
        <v>0</v>
      </c>
      <c r="AM12" s="90" t="b">
        <v>0</v>
      </c>
      <c r="AN12" s="90" t="b">
        <v>0</v>
      </c>
      <c r="AO12" s="90" t="b">
        <v>0</v>
      </c>
      <c r="AP12" s="90" t="b">
        <v>0</v>
      </c>
      <c r="AQ12" s="91" t="b">
        <v>0</v>
      </c>
      <c r="AR12" s="92">
        <f t="shared" si="6"/>
        <v>0</v>
      </c>
      <c r="AS12" s="93"/>
      <c r="AT12" s="94">
        <f t="shared" si="7"/>
        <v>0</v>
      </c>
      <c r="AU12" s="95" t="b">
        <v>0</v>
      </c>
      <c r="AV12" s="90" t="b">
        <v>0</v>
      </c>
      <c r="AW12" s="90" t="b">
        <v>0</v>
      </c>
      <c r="AX12" s="90" t="b">
        <v>0</v>
      </c>
      <c r="AY12" s="90" t="b">
        <v>0</v>
      </c>
      <c r="AZ12" s="90" t="b">
        <v>0</v>
      </c>
      <c r="BA12" s="91" t="b">
        <v>0</v>
      </c>
      <c r="BB12" s="92">
        <f t="shared" si="8"/>
        <v>0</v>
      </c>
      <c r="BC12" s="93"/>
      <c r="BD12" s="94">
        <f t="shared" si="9"/>
        <v>0</v>
      </c>
      <c r="BE12" s="88" t="b">
        <v>0</v>
      </c>
      <c r="BF12" s="92" t="b">
        <v>0</v>
      </c>
      <c r="BG12" s="92" t="b">
        <v>0</v>
      </c>
      <c r="BH12" s="92" t="b">
        <v>0</v>
      </c>
      <c r="BI12" s="92">
        <f t="shared" si="10"/>
        <v>0</v>
      </c>
      <c r="BJ12" s="93"/>
      <c r="BK12" s="94">
        <f t="shared" si="11"/>
        <v>0</v>
      </c>
      <c r="BL12" s="88" t="b">
        <v>0</v>
      </c>
      <c r="BM12" s="92" t="b">
        <v>0</v>
      </c>
      <c r="BN12" s="92" t="b">
        <v>0</v>
      </c>
      <c r="BO12" s="92" t="b">
        <v>0</v>
      </c>
      <c r="BP12" s="92" t="b">
        <v>0</v>
      </c>
      <c r="BQ12" s="92" t="b">
        <v>0</v>
      </c>
      <c r="BR12" s="92" t="b">
        <v>0</v>
      </c>
      <c r="BS12" s="92" t="b">
        <v>0</v>
      </c>
      <c r="BT12" s="92" t="b">
        <v>0</v>
      </c>
      <c r="BU12" s="92">
        <f t="shared" si="12"/>
        <v>0</v>
      </c>
      <c r="BV12" s="93"/>
      <c r="BW12" s="94">
        <f t="shared" si="13"/>
        <v>0</v>
      </c>
      <c r="BX12" s="97" t="b">
        <v>0</v>
      </c>
      <c r="BY12" s="88" t="b">
        <v>0</v>
      </c>
      <c r="BZ12" s="92" t="b">
        <v>0</v>
      </c>
      <c r="CA12" s="92" t="b">
        <v>0</v>
      </c>
      <c r="CB12" s="92" t="b">
        <v>0</v>
      </c>
      <c r="CC12" s="92">
        <f t="shared" si="14"/>
        <v>0</v>
      </c>
      <c r="CD12" s="93"/>
      <c r="CE12" s="94">
        <f t="shared" si="15"/>
        <v>0</v>
      </c>
      <c r="CF12" s="88" t="b">
        <v>0</v>
      </c>
      <c r="CG12" s="92" t="b">
        <v>0</v>
      </c>
      <c r="CH12" s="92" t="b">
        <v>0</v>
      </c>
      <c r="CI12" s="92" t="b">
        <v>0</v>
      </c>
      <c r="CJ12" s="92" t="b">
        <v>0</v>
      </c>
      <c r="CK12" s="92" t="b">
        <v>0</v>
      </c>
      <c r="CL12" s="92">
        <f t="shared" si="16"/>
        <v>0</v>
      </c>
      <c r="CM12" s="93"/>
      <c r="CN12" s="94">
        <f t="shared" si="17"/>
        <v>0</v>
      </c>
      <c r="CO12" s="88" t="b">
        <v>0</v>
      </c>
      <c r="CP12" s="92" t="b">
        <v>0</v>
      </c>
      <c r="CQ12" s="92" t="b">
        <v>0</v>
      </c>
      <c r="CR12" s="92" t="b">
        <v>0</v>
      </c>
      <c r="CS12" s="92" t="b">
        <v>0</v>
      </c>
      <c r="CT12" s="94" t="b">
        <v>0</v>
      </c>
      <c r="CU12" s="88">
        <f t="shared" si="18"/>
        <v>0</v>
      </c>
      <c r="CV12" s="93"/>
      <c r="CW12" s="94">
        <f t="shared" si="19"/>
        <v>0</v>
      </c>
      <c r="CX12" s="97" t="b">
        <v>0</v>
      </c>
      <c r="CY12" s="97" t="b">
        <v>0</v>
      </c>
      <c r="CZ12" s="97" t="b">
        <v>0</v>
      </c>
    </row>
    <row r="13" spans="1:104" ht="21" customHeight="1" x14ac:dyDescent="0.15">
      <c r="A13" s="261"/>
      <c r="B13" s="195" t="b">
        <v>0</v>
      </c>
      <c r="C13" s="258" t="b">
        <v>0</v>
      </c>
      <c r="D13" s="97" t="b">
        <v>0</v>
      </c>
      <c r="E13" s="95" t="b">
        <v>0</v>
      </c>
      <c r="F13" s="90" t="b">
        <v>0</v>
      </c>
      <c r="G13" s="90" t="b">
        <v>0</v>
      </c>
      <c r="H13" s="90" t="b">
        <v>0</v>
      </c>
      <c r="I13" s="90" t="b">
        <v>0</v>
      </c>
      <c r="J13" s="90" t="b">
        <v>0</v>
      </c>
      <c r="K13" s="91" t="b">
        <v>0</v>
      </c>
      <c r="L13" s="92">
        <f t="shared" si="0"/>
        <v>0</v>
      </c>
      <c r="M13" s="93"/>
      <c r="N13" s="94">
        <f t="shared" si="1"/>
        <v>0</v>
      </c>
      <c r="O13" s="95" t="b">
        <v>0</v>
      </c>
      <c r="P13" s="90" t="b">
        <v>0</v>
      </c>
      <c r="Q13" s="90" t="b">
        <v>0</v>
      </c>
      <c r="R13" s="90" t="b">
        <v>0</v>
      </c>
      <c r="S13" s="90" t="b">
        <v>0</v>
      </c>
      <c r="T13" s="90" t="b">
        <v>0</v>
      </c>
      <c r="U13" s="91" t="b">
        <v>0</v>
      </c>
      <c r="V13" s="92">
        <f t="shared" si="2"/>
        <v>0</v>
      </c>
      <c r="W13" s="93"/>
      <c r="X13" s="94">
        <f t="shared" si="3"/>
        <v>0</v>
      </c>
      <c r="Y13" s="95" t="b">
        <v>0</v>
      </c>
      <c r="Z13" s="90" t="b">
        <v>0</v>
      </c>
      <c r="AA13" s="90" t="b">
        <v>0</v>
      </c>
      <c r="AB13" s="90" t="b">
        <v>0</v>
      </c>
      <c r="AC13" s="90" t="b">
        <v>0</v>
      </c>
      <c r="AD13" s="90" t="b">
        <v>0</v>
      </c>
      <c r="AE13" s="90" t="b">
        <v>0</v>
      </c>
      <c r="AF13" s="90" t="b">
        <v>0</v>
      </c>
      <c r="AG13" s="90" t="b">
        <v>0</v>
      </c>
      <c r="AH13" s="91" t="b">
        <v>0</v>
      </c>
      <c r="AI13" s="92">
        <f t="shared" si="4"/>
        <v>0</v>
      </c>
      <c r="AJ13" s="93"/>
      <c r="AK13" s="94">
        <f t="shared" si="5"/>
        <v>0</v>
      </c>
      <c r="AL13" s="95" t="b">
        <v>0</v>
      </c>
      <c r="AM13" s="90" t="b">
        <v>0</v>
      </c>
      <c r="AN13" s="90" t="b">
        <v>0</v>
      </c>
      <c r="AO13" s="90" t="b">
        <v>0</v>
      </c>
      <c r="AP13" s="90" t="b">
        <v>0</v>
      </c>
      <c r="AQ13" s="91" t="b">
        <v>0</v>
      </c>
      <c r="AR13" s="92">
        <f t="shared" si="6"/>
        <v>0</v>
      </c>
      <c r="AS13" s="93"/>
      <c r="AT13" s="94">
        <f t="shared" si="7"/>
        <v>0</v>
      </c>
      <c r="AU13" s="95" t="b">
        <v>0</v>
      </c>
      <c r="AV13" s="90" t="b">
        <v>0</v>
      </c>
      <c r="AW13" s="90" t="b">
        <v>0</v>
      </c>
      <c r="AX13" s="90" t="b">
        <v>0</v>
      </c>
      <c r="AY13" s="90" t="b">
        <v>0</v>
      </c>
      <c r="AZ13" s="90" t="b">
        <v>0</v>
      </c>
      <c r="BA13" s="91" t="b">
        <v>0</v>
      </c>
      <c r="BB13" s="92">
        <f t="shared" si="8"/>
        <v>0</v>
      </c>
      <c r="BC13" s="93"/>
      <c r="BD13" s="94">
        <f t="shared" si="9"/>
        <v>0</v>
      </c>
      <c r="BE13" s="88" t="b">
        <v>0</v>
      </c>
      <c r="BF13" s="92" t="b">
        <v>0</v>
      </c>
      <c r="BG13" s="92" t="b">
        <v>0</v>
      </c>
      <c r="BH13" s="92" t="b">
        <v>0</v>
      </c>
      <c r="BI13" s="92">
        <f t="shared" si="10"/>
        <v>0</v>
      </c>
      <c r="BJ13" s="93"/>
      <c r="BK13" s="94">
        <f t="shared" si="11"/>
        <v>0</v>
      </c>
      <c r="BL13" s="88" t="b">
        <v>0</v>
      </c>
      <c r="BM13" s="92" t="b">
        <v>0</v>
      </c>
      <c r="BN13" s="92" t="b">
        <v>0</v>
      </c>
      <c r="BO13" s="92" t="b">
        <v>0</v>
      </c>
      <c r="BP13" s="92" t="b">
        <v>0</v>
      </c>
      <c r="BQ13" s="92" t="b">
        <v>0</v>
      </c>
      <c r="BR13" s="92" t="b">
        <v>0</v>
      </c>
      <c r="BS13" s="92" t="b">
        <v>0</v>
      </c>
      <c r="BT13" s="92" t="b">
        <v>0</v>
      </c>
      <c r="BU13" s="92">
        <f t="shared" si="12"/>
        <v>0</v>
      </c>
      <c r="BV13" s="93"/>
      <c r="BW13" s="94">
        <f t="shared" si="13"/>
        <v>0</v>
      </c>
      <c r="BX13" s="97" t="b">
        <v>0</v>
      </c>
      <c r="BY13" s="88" t="b">
        <v>0</v>
      </c>
      <c r="BZ13" s="92" t="b">
        <v>0</v>
      </c>
      <c r="CA13" s="92" t="b">
        <v>0</v>
      </c>
      <c r="CB13" s="92" t="b">
        <v>0</v>
      </c>
      <c r="CC13" s="92">
        <f t="shared" si="14"/>
        <v>0</v>
      </c>
      <c r="CD13" s="93"/>
      <c r="CE13" s="94">
        <f t="shared" si="15"/>
        <v>0</v>
      </c>
      <c r="CF13" s="88" t="b">
        <v>0</v>
      </c>
      <c r="CG13" s="92" t="b">
        <v>0</v>
      </c>
      <c r="CH13" s="92" t="b">
        <v>0</v>
      </c>
      <c r="CI13" s="92" t="b">
        <v>0</v>
      </c>
      <c r="CJ13" s="92" t="b">
        <v>0</v>
      </c>
      <c r="CK13" s="92" t="b">
        <v>0</v>
      </c>
      <c r="CL13" s="92">
        <f t="shared" si="16"/>
        <v>0</v>
      </c>
      <c r="CM13" s="93"/>
      <c r="CN13" s="94">
        <f t="shared" si="17"/>
        <v>0</v>
      </c>
      <c r="CO13" s="88" t="b">
        <v>0</v>
      </c>
      <c r="CP13" s="92" t="b">
        <v>0</v>
      </c>
      <c r="CQ13" s="92" t="b">
        <v>0</v>
      </c>
      <c r="CR13" s="92" t="b">
        <v>0</v>
      </c>
      <c r="CS13" s="92" t="b">
        <v>0</v>
      </c>
      <c r="CT13" s="94" t="b">
        <v>0</v>
      </c>
      <c r="CU13" s="88">
        <f t="shared" si="18"/>
        <v>0</v>
      </c>
      <c r="CV13" s="93"/>
      <c r="CW13" s="94">
        <f t="shared" si="19"/>
        <v>0</v>
      </c>
      <c r="CX13" s="97" t="b">
        <v>0</v>
      </c>
      <c r="CY13" s="97" t="b">
        <v>0</v>
      </c>
      <c r="CZ13" s="97" t="b">
        <v>0</v>
      </c>
    </row>
    <row r="14" spans="1:104" ht="21" customHeight="1" x14ac:dyDescent="0.15">
      <c r="A14" s="200"/>
      <c r="B14" s="195" t="b">
        <v>0</v>
      </c>
      <c r="C14" s="258" t="b">
        <v>0</v>
      </c>
      <c r="D14" s="97" t="b">
        <v>0</v>
      </c>
      <c r="E14" s="95" t="b">
        <v>0</v>
      </c>
      <c r="F14" s="90" t="b">
        <v>0</v>
      </c>
      <c r="G14" s="90" t="b">
        <v>0</v>
      </c>
      <c r="H14" s="90" t="b">
        <v>0</v>
      </c>
      <c r="I14" s="90" t="b">
        <v>0</v>
      </c>
      <c r="J14" s="90" t="b">
        <v>0</v>
      </c>
      <c r="K14" s="91" t="b">
        <v>0</v>
      </c>
      <c r="L14" s="92">
        <f t="shared" si="0"/>
        <v>0</v>
      </c>
      <c r="M14" s="93"/>
      <c r="N14" s="94">
        <f t="shared" si="1"/>
        <v>0</v>
      </c>
      <c r="O14" s="95" t="b">
        <v>0</v>
      </c>
      <c r="P14" s="90" t="b">
        <v>0</v>
      </c>
      <c r="Q14" s="90" t="b">
        <v>0</v>
      </c>
      <c r="R14" s="90" t="b">
        <v>0</v>
      </c>
      <c r="S14" s="90" t="b">
        <v>0</v>
      </c>
      <c r="T14" s="90" t="b">
        <v>0</v>
      </c>
      <c r="U14" s="91" t="b">
        <v>0</v>
      </c>
      <c r="V14" s="92">
        <f t="shared" si="2"/>
        <v>0</v>
      </c>
      <c r="W14" s="93"/>
      <c r="X14" s="94">
        <f t="shared" si="3"/>
        <v>0</v>
      </c>
      <c r="Y14" s="95" t="b">
        <v>0</v>
      </c>
      <c r="Z14" s="90" t="b">
        <v>0</v>
      </c>
      <c r="AA14" s="90" t="b">
        <v>0</v>
      </c>
      <c r="AB14" s="90" t="b">
        <v>0</v>
      </c>
      <c r="AC14" s="90" t="b">
        <v>0</v>
      </c>
      <c r="AD14" s="90" t="b">
        <v>0</v>
      </c>
      <c r="AE14" s="90" t="b">
        <v>0</v>
      </c>
      <c r="AF14" s="90" t="b">
        <v>0</v>
      </c>
      <c r="AG14" s="90" t="b">
        <v>0</v>
      </c>
      <c r="AH14" s="91" t="b">
        <v>0</v>
      </c>
      <c r="AI14" s="92">
        <f t="shared" si="4"/>
        <v>0</v>
      </c>
      <c r="AJ14" s="93"/>
      <c r="AK14" s="94">
        <f t="shared" si="5"/>
        <v>0</v>
      </c>
      <c r="AL14" s="95" t="b">
        <v>0</v>
      </c>
      <c r="AM14" s="90" t="b">
        <v>0</v>
      </c>
      <c r="AN14" s="90" t="b">
        <v>0</v>
      </c>
      <c r="AO14" s="90" t="b">
        <v>0</v>
      </c>
      <c r="AP14" s="90" t="b">
        <v>0</v>
      </c>
      <c r="AQ14" s="91" t="b">
        <v>0</v>
      </c>
      <c r="AR14" s="92">
        <f t="shared" si="6"/>
        <v>0</v>
      </c>
      <c r="AS14" s="93"/>
      <c r="AT14" s="94">
        <f t="shared" si="7"/>
        <v>0</v>
      </c>
      <c r="AU14" s="95" t="b">
        <v>0</v>
      </c>
      <c r="AV14" s="90" t="b">
        <v>0</v>
      </c>
      <c r="AW14" s="90" t="b">
        <v>0</v>
      </c>
      <c r="AX14" s="90" t="b">
        <v>0</v>
      </c>
      <c r="AY14" s="90" t="b">
        <v>0</v>
      </c>
      <c r="AZ14" s="90" t="b">
        <v>0</v>
      </c>
      <c r="BA14" s="91" t="b">
        <v>0</v>
      </c>
      <c r="BB14" s="92">
        <f t="shared" si="8"/>
        <v>0</v>
      </c>
      <c r="BC14" s="93"/>
      <c r="BD14" s="94">
        <f t="shared" si="9"/>
        <v>0</v>
      </c>
      <c r="BE14" s="88" t="b">
        <v>0</v>
      </c>
      <c r="BF14" s="92" t="b">
        <v>0</v>
      </c>
      <c r="BG14" s="92" t="b">
        <v>0</v>
      </c>
      <c r="BH14" s="92" t="b">
        <v>0</v>
      </c>
      <c r="BI14" s="92">
        <f t="shared" si="10"/>
        <v>0</v>
      </c>
      <c r="BJ14" s="93"/>
      <c r="BK14" s="94">
        <f t="shared" si="11"/>
        <v>0</v>
      </c>
      <c r="BL14" s="88" t="b">
        <v>0</v>
      </c>
      <c r="BM14" s="92" t="b">
        <v>0</v>
      </c>
      <c r="BN14" s="92" t="b">
        <v>0</v>
      </c>
      <c r="BO14" s="92" t="b">
        <v>0</v>
      </c>
      <c r="BP14" s="92" t="b">
        <v>0</v>
      </c>
      <c r="BQ14" s="92" t="b">
        <v>0</v>
      </c>
      <c r="BR14" s="92" t="b">
        <v>0</v>
      </c>
      <c r="BS14" s="92" t="b">
        <v>0</v>
      </c>
      <c r="BT14" s="92" t="b">
        <v>0</v>
      </c>
      <c r="BU14" s="92">
        <f t="shared" si="12"/>
        <v>0</v>
      </c>
      <c r="BV14" s="93"/>
      <c r="BW14" s="94">
        <f t="shared" si="13"/>
        <v>0</v>
      </c>
      <c r="BX14" s="97" t="b">
        <v>0</v>
      </c>
      <c r="BY14" s="88" t="b">
        <v>0</v>
      </c>
      <c r="BZ14" s="92" t="b">
        <v>0</v>
      </c>
      <c r="CA14" s="92" t="b">
        <v>0</v>
      </c>
      <c r="CB14" s="92" t="b">
        <v>0</v>
      </c>
      <c r="CC14" s="92">
        <f t="shared" si="14"/>
        <v>0</v>
      </c>
      <c r="CD14" s="93"/>
      <c r="CE14" s="94">
        <f t="shared" si="15"/>
        <v>0</v>
      </c>
      <c r="CF14" s="88" t="b">
        <v>0</v>
      </c>
      <c r="CG14" s="92" t="b">
        <v>0</v>
      </c>
      <c r="CH14" s="92" t="b">
        <v>0</v>
      </c>
      <c r="CI14" s="92" t="b">
        <v>0</v>
      </c>
      <c r="CJ14" s="92" t="b">
        <v>0</v>
      </c>
      <c r="CK14" s="92" t="b">
        <v>0</v>
      </c>
      <c r="CL14" s="92">
        <f t="shared" si="16"/>
        <v>0</v>
      </c>
      <c r="CM14" s="93"/>
      <c r="CN14" s="94">
        <f t="shared" si="17"/>
        <v>0</v>
      </c>
      <c r="CO14" s="88" t="b">
        <v>0</v>
      </c>
      <c r="CP14" s="92" t="b">
        <v>0</v>
      </c>
      <c r="CQ14" s="92" t="b">
        <v>0</v>
      </c>
      <c r="CR14" s="92" t="b">
        <v>0</v>
      </c>
      <c r="CS14" s="92" t="b">
        <v>0</v>
      </c>
      <c r="CT14" s="94" t="b">
        <v>0</v>
      </c>
      <c r="CU14" s="88">
        <f t="shared" si="18"/>
        <v>0</v>
      </c>
      <c r="CV14" s="93"/>
      <c r="CW14" s="94">
        <f t="shared" si="19"/>
        <v>0</v>
      </c>
      <c r="CX14" s="97" t="b">
        <v>0</v>
      </c>
      <c r="CY14" s="97" t="b">
        <v>0</v>
      </c>
      <c r="CZ14" s="97" t="b">
        <v>0</v>
      </c>
    </row>
    <row r="15" spans="1:104" ht="21" customHeight="1" x14ac:dyDescent="0.15">
      <c r="A15" s="113"/>
      <c r="B15" s="195" t="b">
        <v>0</v>
      </c>
      <c r="C15" s="258" t="b">
        <v>0</v>
      </c>
      <c r="D15" s="97" t="b">
        <v>0</v>
      </c>
      <c r="E15" s="95" t="b">
        <v>0</v>
      </c>
      <c r="F15" s="90" t="b">
        <v>0</v>
      </c>
      <c r="G15" s="90" t="b">
        <v>0</v>
      </c>
      <c r="H15" s="90" t="b">
        <v>0</v>
      </c>
      <c r="I15" s="90" t="b">
        <v>0</v>
      </c>
      <c r="J15" s="90" t="b">
        <v>0</v>
      </c>
      <c r="K15" s="91" t="b">
        <v>0</v>
      </c>
      <c r="L15" s="92">
        <f t="shared" si="0"/>
        <v>0</v>
      </c>
      <c r="M15" s="93"/>
      <c r="N15" s="94">
        <f t="shared" si="1"/>
        <v>0</v>
      </c>
      <c r="O15" s="95" t="b">
        <v>0</v>
      </c>
      <c r="P15" s="90" t="b">
        <v>0</v>
      </c>
      <c r="Q15" s="90" t="b">
        <v>0</v>
      </c>
      <c r="R15" s="90" t="b">
        <v>0</v>
      </c>
      <c r="S15" s="90" t="b">
        <v>0</v>
      </c>
      <c r="T15" s="90" t="b">
        <v>0</v>
      </c>
      <c r="U15" s="91" t="b">
        <v>0</v>
      </c>
      <c r="V15" s="92">
        <f t="shared" si="2"/>
        <v>0</v>
      </c>
      <c r="W15" s="93"/>
      <c r="X15" s="94">
        <f t="shared" si="3"/>
        <v>0</v>
      </c>
      <c r="Y15" s="95" t="b">
        <v>0</v>
      </c>
      <c r="Z15" s="90" t="b">
        <v>0</v>
      </c>
      <c r="AA15" s="90" t="b">
        <v>0</v>
      </c>
      <c r="AB15" s="90" t="b">
        <v>0</v>
      </c>
      <c r="AC15" s="90" t="b">
        <v>0</v>
      </c>
      <c r="AD15" s="90" t="b">
        <v>0</v>
      </c>
      <c r="AE15" s="90" t="b">
        <v>0</v>
      </c>
      <c r="AF15" s="90" t="b">
        <v>0</v>
      </c>
      <c r="AG15" s="90" t="b">
        <v>0</v>
      </c>
      <c r="AH15" s="91" t="b">
        <v>0</v>
      </c>
      <c r="AI15" s="92">
        <f t="shared" si="4"/>
        <v>0</v>
      </c>
      <c r="AJ15" s="93"/>
      <c r="AK15" s="94">
        <f t="shared" si="5"/>
        <v>0</v>
      </c>
      <c r="AL15" s="95" t="b">
        <v>0</v>
      </c>
      <c r="AM15" s="90" t="b">
        <v>0</v>
      </c>
      <c r="AN15" s="90" t="b">
        <v>0</v>
      </c>
      <c r="AO15" s="90" t="b">
        <v>0</v>
      </c>
      <c r="AP15" s="90" t="b">
        <v>0</v>
      </c>
      <c r="AQ15" s="91" t="b">
        <v>0</v>
      </c>
      <c r="AR15" s="92">
        <f t="shared" si="6"/>
        <v>0</v>
      </c>
      <c r="AS15" s="93"/>
      <c r="AT15" s="94">
        <f t="shared" si="7"/>
        <v>0</v>
      </c>
      <c r="AU15" s="95" t="b">
        <v>0</v>
      </c>
      <c r="AV15" s="90" t="b">
        <v>0</v>
      </c>
      <c r="AW15" s="90" t="b">
        <v>0</v>
      </c>
      <c r="AX15" s="90" t="b">
        <v>0</v>
      </c>
      <c r="AY15" s="90" t="b">
        <v>0</v>
      </c>
      <c r="AZ15" s="90" t="b">
        <v>0</v>
      </c>
      <c r="BA15" s="91" t="b">
        <v>0</v>
      </c>
      <c r="BB15" s="92">
        <f t="shared" si="8"/>
        <v>0</v>
      </c>
      <c r="BC15" s="93"/>
      <c r="BD15" s="94">
        <f t="shared" si="9"/>
        <v>0</v>
      </c>
      <c r="BE15" s="88" t="b">
        <v>0</v>
      </c>
      <c r="BF15" s="92" t="b">
        <v>0</v>
      </c>
      <c r="BG15" s="92" t="b">
        <v>0</v>
      </c>
      <c r="BH15" s="92" t="b">
        <v>0</v>
      </c>
      <c r="BI15" s="92">
        <f t="shared" si="10"/>
        <v>0</v>
      </c>
      <c r="BJ15" s="93"/>
      <c r="BK15" s="94">
        <f t="shared" si="11"/>
        <v>0</v>
      </c>
      <c r="BL15" s="88" t="b">
        <v>0</v>
      </c>
      <c r="BM15" s="92" t="b">
        <v>0</v>
      </c>
      <c r="BN15" s="92" t="b">
        <v>0</v>
      </c>
      <c r="BO15" s="92" t="b">
        <v>0</v>
      </c>
      <c r="BP15" s="92" t="b">
        <v>0</v>
      </c>
      <c r="BQ15" s="92" t="b">
        <v>0</v>
      </c>
      <c r="BR15" s="92" t="b">
        <v>0</v>
      </c>
      <c r="BS15" s="92" t="b">
        <v>0</v>
      </c>
      <c r="BT15" s="92" t="b">
        <v>0</v>
      </c>
      <c r="BU15" s="92">
        <f t="shared" si="12"/>
        <v>0</v>
      </c>
      <c r="BV15" s="93"/>
      <c r="BW15" s="94">
        <f t="shared" si="13"/>
        <v>0</v>
      </c>
      <c r="BX15" s="97" t="b">
        <v>0</v>
      </c>
      <c r="BY15" s="88" t="b">
        <v>0</v>
      </c>
      <c r="BZ15" s="92" t="b">
        <v>0</v>
      </c>
      <c r="CA15" s="92" t="b">
        <v>0</v>
      </c>
      <c r="CB15" s="92" t="b">
        <v>0</v>
      </c>
      <c r="CC15" s="92">
        <f t="shared" si="14"/>
        <v>0</v>
      </c>
      <c r="CD15" s="93"/>
      <c r="CE15" s="94">
        <f t="shared" si="15"/>
        <v>0</v>
      </c>
      <c r="CF15" s="88" t="b">
        <v>0</v>
      </c>
      <c r="CG15" s="92" t="b">
        <v>0</v>
      </c>
      <c r="CH15" s="92" t="b">
        <v>0</v>
      </c>
      <c r="CI15" s="92" t="b">
        <v>0</v>
      </c>
      <c r="CJ15" s="92" t="b">
        <v>0</v>
      </c>
      <c r="CK15" s="92" t="b">
        <v>0</v>
      </c>
      <c r="CL15" s="92">
        <f t="shared" si="16"/>
        <v>0</v>
      </c>
      <c r="CM15" s="93"/>
      <c r="CN15" s="94">
        <f t="shared" si="17"/>
        <v>0</v>
      </c>
      <c r="CO15" s="88" t="b">
        <v>0</v>
      </c>
      <c r="CP15" s="92" t="b">
        <v>0</v>
      </c>
      <c r="CQ15" s="92" t="b">
        <v>0</v>
      </c>
      <c r="CR15" s="92" t="b">
        <v>0</v>
      </c>
      <c r="CS15" s="92" t="b">
        <v>0</v>
      </c>
      <c r="CT15" s="94" t="b">
        <v>0</v>
      </c>
      <c r="CU15" s="88">
        <f t="shared" si="18"/>
        <v>0</v>
      </c>
      <c r="CV15" s="93"/>
      <c r="CW15" s="94">
        <f t="shared" si="19"/>
        <v>0</v>
      </c>
      <c r="CX15" s="97" t="b">
        <v>0</v>
      </c>
      <c r="CY15" s="97" t="b">
        <v>0</v>
      </c>
      <c r="CZ15" s="97" t="b">
        <v>0</v>
      </c>
    </row>
    <row r="16" spans="1:104" ht="21" customHeight="1" x14ac:dyDescent="0.15">
      <c r="A16" s="113"/>
      <c r="B16" s="232" t="b">
        <v>0</v>
      </c>
      <c r="C16" s="262" t="b">
        <v>0</v>
      </c>
      <c r="D16" s="97" t="b">
        <v>0</v>
      </c>
      <c r="E16" s="95" t="b">
        <v>0</v>
      </c>
      <c r="F16" s="90" t="b">
        <v>0</v>
      </c>
      <c r="G16" s="90" t="b">
        <v>0</v>
      </c>
      <c r="H16" s="90" t="b">
        <v>0</v>
      </c>
      <c r="I16" s="90" t="b">
        <v>0</v>
      </c>
      <c r="J16" s="90" t="b">
        <v>0</v>
      </c>
      <c r="K16" s="91" t="b">
        <v>0</v>
      </c>
      <c r="L16" s="92">
        <f t="shared" si="0"/>
        <v>0</v>
      </c>
      <c r="M16" s="93"/>
      <c r="N16" s="94">
        <f t="shared" si="1"/>
        <v>0</v>
      </c>
      <c r="O16" s="95" t="b">
        <v>0</v>
      </c>
      <c r="P16" s="90" t="b">
        <v>0</v>
      </c>
      <c r="Q16" s="90" t="b">
        <v>0</v>
      </c>
      <c r="R16" s="90" t="b">
        <v>0</v>
      </c>
      <c r="S16" s="90" t="b">
        <v>0</v>
      </c>
      <c r="T16" s="90" t="b">
        <v>0</v>
      </c>
      <c r="U16" s="91" t="b">
        <v>0</v>
      </c>
      <c r="V16" s="92">
        <f t="shared" si="2"/>
        <v>0</v>
      </c>
      <c r="W16" s="93"/>
      <c r="X16" s="94">
        <f t="shared" si="3"/>
        <v>0</v>
      </c>
      <c r="Y16" s="95" t="b">
        <v>0</v>
      </c>
      <c r="Z16" s="90" t="b">
        <v>0</v>
      </c>
      <c r="AA16" s="90" t="b">
        <v>0</v>
      </c>
      <c r="AB16" s="90" t="b">
        <v>0</v>
      </c>
      <c r="AC16" s="90" t="b">
        <v>0</v>
      </c>
      <c r="AD16" s="90" t="b">
        <v>0</v>
      </c>
      <c r="AE16" s="90" t="b">
        <v>0</v>
      </c>
      <c r="AF16" s="90" t="b">
        <v>0</v>
      </c>
      <c r="AG16" s="90" t="b">
        <v>0</v>
      </c>
      <c r="AH16" s="91" t="b">
        <v>0</v>
      </c>
      <c r="AI16" s="92">
        <f t="shared" si="4"/>
        <v>0</v>
      </c>
      <c r="AJ16" s="93"/>
      <c r="AK16" s="94">
        <f t="shared" si="5"/>
        <v>0</v>
      </c>
      <c r="AL16" s="95" t="b">
        <v>0</v>
      </c>
      <c r="AM16" s="90" t="b">
        <v>0</v>
      </c>
      <c r="AN16" s="90" t="b">
        <v>0</v>
      </c>
      <c r="AO16" s="90" t="b">
        <v>0</v>
      </c>
      <c r="AP16" s="90" t="b">
        <v>0</v>
      </c>
      <c r="AQ16" s="91" t="b">
        <v>0</v>
      </c>
      <c r="AR16" s="92">
        <f t="shared" si="6"/>
        <v>0</v>
      </c>
      <c r="AS16" s="93"/>
      <c r="AT16" s="94">
        <f t="shared" si="7"/>
        <v>0</v>
      </c>
      <c r="AU16" s="95" t="b">
        <v>0</v>
      </c>
      <c r="AV16" s="90" t="b">
        <v>0</v>
      </c>
      <c r="AW16" s="90" t="b">
        <v>0</v>
      </c>
      <c r="AX16" s="90" t="b">
        <v>0</v>
      </c>
      <c r="AY16" s="90" t="b">
        <v>0</v>
      </c>
      <c r="AZ16" s="90" t="b">
        <v>0</v>
      </c>
      <c r="BA16" s="91" t="b">
        <v>0</v>
      </c>
      <c r="BB16" s="92">
        <f t="shared" si="8"/>
        <v>0</v>
      </c>
      <c r="BC16" s="93"/>
      <c r="BD16" s="94">
        <f t="shared" si="9"/>
        <v>0</v>
      </c>
      <c r="BE16" s="88" t="b">
        <v>0</v>
      </c>
      <c r="BF16" s="92" t="b">
        <v>0</v>
      </c>
      <c r="BG16" s="92" t="b">
        <v>0</v>
      </c>
      <c r="BH16" s="92" t="b">
        <v>0</v>
      </c>
      <c r="BI16" s="92">
        <f t="shared" si="10"/>
        <v>0</v>
      </c>
      <c r="BJ16" s="93"/>
      <c r="BK16" s="94">
        <f t="shared" si="11"/>
        <v>0</v>
      </c>
      <c r="BL16" s="88" t="b">
        <v>0</v>
      </c>
      <c r="BM16" s="92" t="b">
        <v>0</v>
      </c>
      <c r="BN16" s="92" t="b">
        <v>0</v>
      </c>
      <c r="BO16" s="92" t="b">
        <v>0</v>
      </c>
      <c r="BP16" s="92" t="b">
        <v>0</v>
      </c>
      <c r="BQ16" s="92" t="b">
        <v>0</v>
      </c>
      <c r="BR16" s="92" t="b">
        <v>0</v>
      </c>
      <c r="BS16" s="92" t="b">
        <v>0</v>
      </c>
      <c r="BT16" s="92" t="b">
        <v>0</v>
      </c>
      <c r="BU16" s="92">
        <f t="shared" si="12"/>
        <v>0</v>
      </c>
      <c r="BV16" s="93"/>
      <c r="BW16" s="94">
        <f t="shared" si="13"/>
        <v>0</v>
      </c>
      <c r="BX16" s="97" t="b">
        <v>0</v>
      </c>
      <c r="BY16" s="88" t="b">
        <v>0</v>
      </c>
      <c r="BZ16" s="92" t="b">
        <v>0</v>
      </c>
      <c r="CA16" s="92" t="b">
        <v>0</v>
      </c>
      <c r="CB16" s="92" t="b">
        <v>0</v>
      </c>
      <c r="CC16" s="92">
        <f t="shared" si="14"/>
        <v>0</v>
      </c>
      <c r="CD16" s="93"/>
      <c r="CE16" s="94">
        <f t="shared" si="15"/>
        <v>0</v>
      </c>
      <c r="CF16" s="88" t="b">
        <v>0</v>
      </c>
      <c r="CG16" s="92" t="b">
        <v>0</v>
      </c>
      <c r="CH16" s="92" t="b">
        <v>0</v>
      </c>
      <c r="CI16" s="92" t="b">
        <v>0</v>
      </c>
      <c r="CJ16" s="92" t="b">
        <v>0</v>
      </c>
      <c r="CK16" s="92" t="b">
        <v>0</v>
      </c>
      <c r="CL16" s="92">
        <f t="shared" si="16"/>
        <v>0</v>
      </c>
      <c r="CM16" s="93"/>
      <c r="CN16" s="94">
        <f t="shared" si="17"/>
        <v>0</v>
      </c>
      <c r="CO16" s="88" t="b">
        <v>0</v>
      </c>
      <c r="CP16" s="92" t="b">
        <v>0</v>
      </c>
      <c r="CQ16" s="92" t="b">
        <v>0</v>
      </c>
      <c r="CR16" s="92" t="b">
        <v>0</v>
      </c>
      <c r="CS16" s="92" t="b">
        <v>0</v>
      </c>
      <c r="CT16" s="94" t="b">
        <v>0</v>
      </c>
      <c r="CU16" s="88">
        <f t="shared" si="18"/>
        <v>0</v>
      </c>
      <c r="CV16" s="93"/>
      <c r="CW16" s="94">
        <f t="shared" si="19"/>
        <v>0</v>
      </c>
      <c r="CX16" s="97" t="b">
        <v>0</v>
      </c>
      <c r="CY16" s="97" t="b">
        <v>0</v>
      </c>
      <c r="CZ16" s="97" t="b">
        <v>0</v>
      </c>
    </row>
    <row r="17" spans="1:104" ht="21" customHeight="1" x14ac:dyDescent="0.15">
      <c r="A17" s="200"/>
      <c r="B17" s="233" t="b">
        <v>0</v>
      </c>
      <c r="C17" s="263" t="b">
        <v>0</v>
      </c>
      <c r="D17" s="97" t="b">
        <v>0</v>
      </c>
      <c r="E17" s="95" t="b">
        <v>0</v>
      </c>
      <c r="F17" s="90" t="b">
        <v>0</v>
      </c>
      <c r="G17" s="90" t="b">
        <v>0</v>
      </c>
      <c r="H17" s="90" t="b">
        <v>0</v>
      </c>
      <c r="I17" s="90" t="b">
        <v>0</v>
      </c>
      <c r="J17" s="90" t="b">
        <v>0</v>
      </c>
      <c r="K17" s="91" t="b">
        <v>0</v>
      </c>
      <c r="L17" s="92">
        <f t="shared" si="0"/>
        <v>0</v>
      </c>
      <c r="M17" s="93"/>
      <c r="N17" s="94">
        <f t="shared" si="1"/>
        <v>0</v>
      </c>
      <c r="O17" s="95" t="b">
        <v>0</v>
      </c>
      <c r="P17" s="90" t="b">
        <v>0</v>
      </c>
      <c r="Q17" s="90" t="b">
        <v>0</v>
      </c>
      <c r="R17" s="90" t="b">
        <v>0</v>
      </c>
      <c r="S17" s="90" t="b">
        <v>0</v>
      </c>
      <c r="T17" s="90" t="b">
        <v>0</v>
      </c>
      <c r="U17" s="91" t="b">
        <v>0</v>
      </c>
      <c r="V17" s="92">
        <f t="shared" si="2"/>
        <v>0</v>
      </c>
      <c r="W17" s="93"/>
      <c r="X17" s="94">
        <f t="shared" si="3"/>
        <v>0</v>
      </c>
      <c r="Y17" s="95" t="b">
        <v>0</v>
      </c>
      <c r="Z17" s="90" t="b">
        <v>0</v>
      </c>
      <c r="AA17" s="90" t="b">
        <v>0</v>
      </c>
      <c r="AB17" s="90" t="b">
        <v>0</v>
      </c>
      <c r="AC17" s="90" t="b">
        <v>0</v>
      </c>
      <c r="AD17" s="90" t="b">
        <v>0</v>
      </c>
      <c r="AE17" s="90" t="b">
        <v>0</v>
      </c>
      <c r="AF17" s="90" t="b">
        <v>0</v>
      </c>
      <c r="AG17" s="90" t="b">
        <v>0</v>
      </c>
      <c r="AH17" s="91" t="b">
        <v>0</v>
      </c>
      <c r="AI17" s="92">
        <f t="shared" si="4"/>
        <v>0</v>
      </c>
      <c r="AJ17" s="93"/>
      <c r="AK17" s="94">
        <f t="shared" si="5"/>
        <v>0</v>
      </c>
      <c r="AL17" s="95" t="b">
        <v>0</v>
      </c>
      <c r="AM17" s="90" t="b">
        <v>0</v>
      </c>
      <c r="AN17" s="90" t="b">
        <v>0</v>
      </c>
      <c r="AO17" s="90" t="b">
        <v>0</v>
      </c>
      <c r="AP17" s="90" t="b">
        <v>0</v>
      </c>
      <c r="AQ17" s="91" t="b">
        <v>0</v>
      </c>
      <c r="AR17" s="92">
        <f t="shared" si="6"/>
        <v>0</v>
      </c>
      <c r="AS17" s="93"/>
      <c r="AT17" s="94">
        <f t="shared" si="7"/>
        <v>0</v>
      </c>
      <c r="AU17" s="95" t="b">
        <v>0</v>
      </c>
      <c r="AV17" s="90" t="b">
        <v>0</v>
      </c>
      <c r="AW17" s="90" t="b">
        <v>0</v>
      </c>
      <c r="AX17" s="90" t="b">
        <v>0</v>
      </c>
      <c r="AY17" s="90" t="b">
        <v>0</v>
      </c>
      <c r="AZ17" s="90" t="b">
        <v>0</v>
      </c>
      <c r="BA17" s="91" t="b">
        <v>0</v>
      </c>
      <c r="BB17" s="92">
        <f t="shared" si="8"/>
        <v>0</v>
      </c>
      <c r="BC17" s="93"/>
      <c r="BD17" s="94">
        <f t="shared" si="9"/>
        <v>0</v>
      </c>
      <c r="BE17" s="88" t="b">
        <v>0</v>
      </c>
      <c r="BF17" s="92" t="b">
        <v>0</v>
      </c>
      <c r="BG17" s="92" t="b">
        <v>0</v>
      </c>
      <c r="BH17" s="92" t="b">
        <v>0</v>
      </c>
      <c r="BI17" s="92">
        <f t="shared" si="10"/>
        <v>0</v>
      </c>
      <c r="BJ17" s="93"/>
      <c r="BK17" s="94">
        <f t="shared" si="11"/>
        <v>0</v>
      </c>
      <c r="BL17" s="88" t="b">
        <v>0</v>
      </c>
      <c r="BM17" s="92" t="b">
        <v>0</v>
      </c>
      <c r="BN17" s="92" t="b">
        <v>0</v>
      </c>
      <c r="BO17" s="92" t="b">
        <v>0</v>
      </c>
      <c r="BP17" s="92" t="b">
        <v>0</v>
      </c>
      <c r="BQ17" s="92" t="b">
        <v>0</v>
      </c>
      <c r="BR17" s="92" t="b">
        <v>0</v>
      </c>
      <c r="BS17" s="92" t="b">
        <v>0</v>
      </c>
      <c r="BT17" s="92" t="b">
        <v>0</v>
      </c>
      <c r="BU17" s="92">
        <f t="shared" si="12"/>
        <v>0</v>
      </c>
      <c r="BV17" s="93"/>
      <c r="BW17" s="94">
        <f t="shared" si="13"/>
        <v>0</v>
      </c>
      <c r="BX17" s="97" t="b">
        <v>0</v>
      </c>
      <c r="BY17" s="88" t="b">
        <v>0</v>
      </c>
      <c r="BZ17" s="92" t="b">
        <v>0</v>
      </c>
      <c r="CA17" s="92" t="b">
        <v>0</v>
      </c>
      <c r="CB17" s="92" t="b">
        <v>0</v>
      </c>
      <c r="CC17" s="92">
        <f t="shared" si="14"/>
        <v>0</v>
      </c>
      <c r="CD17" s="93"/>
      <c r="CE17" s="94">
        <f t="shared" si="15"/>
        <v>0</v>
      </c>
      <c r="CF17" s="88" t="b">
        <v>0</v>
      </c>
      <c r="CG17" s="92" t="b">
        <v>0</v>
      </c>
      <c r="CH17" s="92" t="b">
        <v>0</v>
      </c>
      <c r="CI17" s="92" t="b">
        <v>0</v>
      </c>
      <c r="CJ17" s="92" t="b">
        <v>0</v>
      </c>
      <c r="CK17" s="92" t="b">
        <v>0</v>
      </c>
      <c r="CL17" s="92">
        <f t="shared" si="16"/>
        <v>0</v>
      </c>
      <c r="CM17" s="93"/>
      <c r="CN17" s="94">
        <f t="shared" si="17"/>
        <v>0</v>
      </c>
      <c r="CO17" s="88" t="b">
        <v>0</v>
      </c>
      <c r="CP17" s="92" t="b">
        <v>0</v>
      </c>
      <c r="CQ17" s="92" t="b">
        <v>0</v>
      </c>
      <c r="CR17" s="92" t="b">
        <v>0</v>
      </c>
      <c r="CS17" s="92" t="b">
        <v>0</v>
      </c>
      <c r="CT17" s="94" t="b">
        <v>0</v>
      </c>
      <c r="CU17" s="88">
        <f t="shared" si="18"/>
        <v>0</v>
      </c>
      <c r="CV17" s="93"/>
      <c r="CW17" s="94">
        <f t="shared" si="19"/>
        <v>0</v>
      </c>
      <c r="CX17" s="97" t="b">
        <v>0</v>
      </c>
      <c r="CY17" s="97" t="b">
        <v>0</v>
      </c>
      <c r="CZ17" s="97" t="b">
        <v>0</v>
      </c>
    </row>
    <row r="18" spans="1:104" ht="21.5" customHeight="1" x14ac:dyDescent="0.15">
      <c r="A18" s="113"/>
      <c r="B18" s="233" t="b">
        <v>0</v>
      </c>
      <c r="C18" s="263" t="b">
        <v>0</v>
      </c>
      <c r="D18" s="124" t="b">
        <v>0</v>
      </c>
      <c r="E18" s="122" t="b">
        <v>0</v>
      </c>
      <c r="F18" s="117" t="b">
        <v>0</v>
      </c>
      <c r="G18" s="117" t="b">
        <v>0</v>
      </c>
      <c r="H18" s="117" t="b">
        <v>0</v>
      </c>
      <c r="I18" s="117" t="b">
        <v>0</v>
      </c>
      <c r="J18" s="117" t="b">
        <v>0</v>
      </c>
      <c r="K18" s="118" t="b">
        <v>0</v>
      </c>
      <c r="L18" s="119">
        <f t="shared" si="0"/>
        <v>0</v>
      </c>
      <c r="M18" s="120"/>
      <c r="N18" s="121">
        <f t="shared" si="1"/>
        <v>0</v>
      </c>
      <c r="O18" s="122" t="b">
        <v>0</v>
      </c>
      <c r="P18" s="117" t="b">
        <v>0</v>
      </c>
      <c r="Q18" s="117" t="b">
        <v>0</v>
      </c>
      <c r="R18" s="117" t="b">
        <v>0</v>
      </c>
      <c r="S18" s="117" t="b">
        <v>0</v>
      </c>
      <c r="T18" s="117" t="b">
        <v>0</v>
      </c>
      <c r="U18" s="118" t="b">
        <v>0</v>
      </c>
      <c r="V18" s="119">
        <f t="shared" si="2"/>
        <v>0</v>
      </c>
      <c r="W18" s="120"/>
      <c r="X18" s="121">
        <f t="shared" si="3"/>
        <v>0</v>
      </c>
      <c r="Y18" s="122" t="b">
        <v>0</v>
      </c>
      <c r="Z18" s="117" t="b">
        <v>0</v>
      </c>
      <c r="AA18" s="117" t="b">
        <v>0</v>
      </c>
      <c r="AB18" s="117" t="b">
        <v>0</v>
      </c>
      <c r="AC18" s="117" t="b">
        <v>0</v>
      </c>
      <c r="AD18" s="117" t="b">
        <v>0</v>
      </c>
      <c r="AE18" s="117" t="b">
        <v>0</v>
      </c>
      <c r="AF18" s="117" t="b">
        <v>0</v>
      </c>
      <c r="AG18" s="117" t="b">
        <v>0</v>
      </c>
      <c r="AH18" s="118" t="b">
        <v>0</v>
      </c>
      <c r="AI18" s="119">
        <f t="shared" si="4"/>
        <v>0</v>
      </c>
      <c r="AJ18" s="120"/>
      <c r="AK18" s="121">
        <f t="shared" si="5"/>
        <v>0</v>
      </c>
      <c r="AL18" s="122" t="b">
        <v>0</v>
      </c>
      <c r="AM18" s="117" t="b">
        <v>0</v>
      </c>
      <c r="AN18" s="117" t="b">
        <v>0</v>
      </c>
      <c r="AO18" s="117" t="b">
        <v>0</v>
      </c>
      <c r="AP18" s="117" t="b">
        <v>0</v>
      </c>
      <c r="AQ18" s="118" t="b">
        <v>0</v>
      </c>
      <c r="AR18" s="119">
        <f t="shared" si="6"/>
        <v>0</v>
      </c>
      <c r="AS18" s="120"/>
      <c r="AT18" s="121">
        <f t="shared" si="7"/>
        <v>0</v>
      </c>
      <c r="AU18" s="122" t="b">
        <v>0</v>
      </c>
      <c r="AV18" s="117" t="b">
        <v>0</v>
      </c>
      <c r="AW18" s="117" t="b">
        <v>0</v>
      </c>
      <c r="AX18" s="117" t="b">
        <v>0</v>
      </c>
      <c r="AY18" s="117" t="b">
        <v>0</v>
      </c>
      <c r="AZ18" s="117" t="b">
        <v>0</v>
      </c>
      <c r="BA18" s="118" t="b">
        <v>0</v>
      </c>
      <c r="BB18" s="119">
        <f t="shared" si="8"/>
        <v>0</v>
      </c>
      <c r="BC18" s="120"/>
      <c r="BD18" s="121">
        <f t="shared" si="9"/>
        <v>0</v>
      </c>
      <c r="BE18" s="115" t="b">
        <v>0</v>
      </c>
      <c r="BF18" s="119" t="b">
        <v>0</v>
      </c>
      <c r="BG18" s="119" t="b">
        <v>0</v>
      </c>
      <c r="BH18" s="119" t="b">
        <v>0</v>
      </c>
      <c r="BI18" s="119">
        <f t="shared" si="10"/>
        <v>0</v>
      </c>
      <c r="BJ18" s="120"/>
      <c r="BK18" s="121">
        <f t="shared" si="11"/>
        <v>0</v>
      </c>
      <c r="BL18" s="115" t="b">
        <v>0</v>
      </c>
      <c r="BM18" s="119" t="b">
        <v>0</v>
      </c>
      <c r="BN18" s="119" t="b">
        <v>0</v>
      </c>
      <c r="BO18" s="119" t="b">
        <v>0</v>
      </c>
      <c r="BP18" s="119" t="b">
        <v>0</v>
      </c>
      <c r="BQ18" s="119" t="b">
        <v>0</v>
      </c>
      <c r="BR18" s="119" t="b">
        <v>0</v>
      </c>
      <c r="BS18" s="119" t="b">
        <v>0</v>
      </c>
      <c r="BT18" s="119" t="b">
        <v>0</v>
      </c>
      <c r="BU18" s="119">
        <f t="shared" si="12"/>
        <v>0</v>
      </c>
      <c r="BV18" s="120"/>
      <c r="BW18" s="121">
        <f t="shared" si="13"/>
        <v>0</v>
      </c>
      <c r="BX18" s="124" t="b">
        <v>0</v>
      </c>
      <c r="BY18" s="115" t="b">
        <v>0</v>
      </c>
      <c r="BZ18" s="119" t="b">
        <v>0</v>
      </c>
      <c r="CA18" s="119" t="b">
        <v>0</v>
      </c>
      <c r="CB18" s="119" t="b">
        <v>0</v>
      </c>
      <c r="CC18" s="119">
        <f t="shared" si="14"/>
        <v>0</v>
      </c>
      <c r="CD18" s="120"/>
      <c r="CE18" s="121">
        <f t="shared" si="15"/>
        <v>0</v>
      </c>
      <c r="CF18" s="115" t="b">
        <v>0</v>
      </c>
      <c r="CG18" s="119" t="b">
        <v>0</v>
      </c>
      <c r="CH18" s="119" t="b">
        <v>0</v>
      </c>
      <c r="CI18" s="119" t="b">
        <v>0</v>
      </c>
      <c r="CJ18" s="119" t="b">
        <v>0</v>
      </c>
      <c r="CK18" s="119" t="b">
        <v>0</v>
      </c>
      <c r="CL18" s="119">
        <f t="shared" si="16"/>
        <v>0</v>
      </c>
      <c r="CM18" s="120"/>
      <c r="CN18" s="121">
        <f t="shared" si="17"/>
        <v>0</v>
      </c>
      <c r="CO18" s="115" t="b">
        <v>0</v>
      </c>
      <c r="CP18" s="119" t="b">
        <v>0</v>
      </c>
      <c r="CQ18" s="119" t="b">
        <v>0</v>
      </c>
      <c r="CR18" s="119" t="b">
        <v>0</v>
      </c>
      <c r="CS18" s="119" t="b">
        <v>0</v>
      </c>
      <c r="CT18" s="121" t="b">
        <v>0</v>
      </c>
      <c r="CU18" s="115">
        <f t="shared" si="18"/>
        <v>0</v>
      </c>
      <c r="CV18" s="120"/>
      <c r="CW18" s="121">
        <f t="shared" si="19"/>
        <v>0</v>
      </c>
      <c r="CX18" s="124" t="b">
        <v>0</v>
      </c>
      <c r="CY18" s="124" t="b">
        <v>0</v>
      </c>
      <c r="CZ18" s="124" t="b">
        <v>0</v>
      </c>
    </row>
    <row r="19" spans="1:104" ht="22.5" customHeight="1" x14ac:dyDescent="0.15">
      <c r="A19" s="236" t="s">
        <v>170</v>
      </c>
      <c r="B19" s="127"/>
      <c r="C19" s="127"/>
      <c r="D19" s="137">
        <f t="shared" ref="D19:K19" si="20">COUNTIF(D2:D18,"VRAI")</f>
        <v>1</v>
      </c>
      <c r="E19" s="134">
        <f t="shared" si="20"/>
        <v>1</v>
      </c>
      <c r="F19" s="130">
        <f t="shared" si="20"/>
        <v>1</v>
      </c>
      <c r="G19" s="130">
        <f t="shared" si="20"/>
        <v>1</v>
      </c>
      <c r="H19" s="130">
        <f t="shared" si="20"/>
        <v>1</v>
      </c>
      <c r="I19" s="130">
        <f t="shared" si="20"/>
        <v>1</v>
      </c>
      <c r="J19" s="130">
        <f t="shared" si="20"/>
        <v>0</v>
      </c>
      <c r="K19" s="131">
        <f t="shared" si="20"/>
        <v>0</v>
      </c>
      <c r="L19" s="132">
        <f>SUM(L2:L18)</f>
        <v>5</v>
      </c>
      <c r="M19" s="132">
        <f>SUM(M2:M18)</f>
        <v>0</v>
      </c>
      <c r="N19" s="135">
        <f>SUM(N2:N18)</f>
        <v>5</v>
      </c>
      <c r="O19" s="134">
        <f t="shared" ref="O19:U19" si="21">COUNTIF(O2:O18,"VRAI")</f>
        <v>1</v>
      </c>
      <c r="P19" s="130">
        <f t="shared" si="21"/>
        <v>1</v>
      </c>
      <c r="Q19" s="130">
        <f t="shared" si="21"/>
        <v>1</v>
      </c>
      <c r="R19" s="130">
        <f t="shared" si="21"/>
        <v>1</v>
      </c>
      <c r="S19" s="130">
        <f t="shared" si="21"/>
        <v>1</v>
      </c>
      <c r="T19" s="130">
        <f t="shared" si="21"/>
        <v>1</v>
      </c>
      <c r="U19" s="131">
        <f t="shared" si="21"/>
        <v>1</v>
      </c>
      <c r="V19" s="132">
        <f>SUM(V2:V18)</f>
        <v>7</v>
      </c>
      <c r="W19" s="132">
        <f>SUM(W2:W18)</f>
        <v>0</v>
      </c>
      <c r="X19" s="135">
        <f>SUM(X2:X18)</f>
        <v>7</v>
      </c>
      <c r="Y19" s="134">
        <f t="shared" ref="Y19:AH19" si="22">COUNTIF(Y2:Y18,"VRAI")</f>
        <v>1</v>
      </c>
      <c r="Z19" s="130">
        <f t="shared" si="22"/>
        <v>1</v>
      </c>
      <c r="AA19" s="130">
        <f t="shared" si="22"/>
        <v>1</v>
      </c>
      <c r="AB19" s="130">
        <f t="shared" si="22"/>
        <v>0</v>
      </c>
      <c r="AC19" s="130">
        <f t="shared" si="22"/>
        <v>0</v>
      </c>
      <c r="AD19" s="130">
        <f t="shared" si="22"/>
        <v>0</v>
      </c>
      <c r="AE19" s="130">
        <f t="shared" si="22"/>
        <v>0</v>
      </c>
      <c r="AF19" s="130">
        <f t="shared" si="22"/>
        <v>0</v>
      </c>
      <c r="AG19" s="130">
        <f t="shared" si="22"/>
        <v>0</v>
      </c>
      <c r="AH19" s="131">
        <f t="shared" si="22"/>
        <v>0</v>
      </c>
      <c r="AI19" s="132">
        <f>SUM(AI2:AI18)</f>
        <v>3</v>
      </c>
      <c r="AJ19" s="132">
        <f>SUM(AJ2:AJ18)</f>
        <v>0</v>
      </c>
      <c r="AK19" s="135">
        <f>SUM(AK2:AK18)</f>
        <v>3</v>
      </c>
      <c r="AL19" s="134">
        <f t="shared" ref="AL19:AQ19" si="23">COUNTIF(AL2:AL18,"VRAI")</f>
        <v>0</v>
      </c>
      <c r="AM19" s="130">
        <f t="shared" si="23"/>
        <v>0</v>
      </c>
      <c r="AN19" s="130">
        <f t="shared" si="23"/>
        <v>0</v>
      </c>
      <c r="AO19" s="130">
        <f t="shared" si="23"/>
        <v>0</v>
      </c>
      <c r="AP19" s="130">
        <f t="shared" si="23"/>
        <v>0</v>
      </c>
      <c r="AQ19" s="131">
        <f t="shared" si="23"/>
        <v>0</v>
      </c>
      <c r="AR19" s="132">
        <f>SUM(AR2:AR18)</f>
        <v>0</v>
      </c>
      <c r="AS19" s="132">
        <f>SUM(AS2:AS18)</f>
        <v>0</v>
      </c>
      <c r="AT19" s="135">
        <f>SUM(AT2:AT18)</f>
        <v>0</v>
      </c>
      <c r="AU19" s="134">
        <f t="shared" ref="AU19:BA19" si="24">COUNTIF(AU2:AU18,"VRAI")</f>
        <v>0</v>
      </c>
      <c r="AV19" s="130">
        <f t="shared" si="24"/>
        <v>0</v>
      </c>
      <c r="AW19" s="130">
        <f t="shared" si="24"/>
        <v>0</v>
      </c>
      <c r="AX19" s="130">
        <f t="shared" si="24"/>
        <v>0</v>
      </c>
      <c r="AY19" s="130">
        <f t="shared" si="24"/>
        <v>0</v>
      </c>
      <c r="AZ19" s="130">
        <f t="shared" si="24"/>
        <v>0</v>
      </c>
      <c r="BA19" s="131">
        <f t="shared" si="24"/>
        <v>0</v>
      </c>
      <c r="BB19" s="132">
        <f>SUM(BB2:BB18)</f>
        <v>0</v>
      </c>
      <c r="BC19" s="132">
        <f>SUM(BC2:BC18)</f>
        <v>0</v>
      </c>
      <c r="BD19" s="135">
        <f>SUM(BD2:BD18)</f>
        <v>0</v>
      </c>
      <c r="BE19" s="137">
        <f>COUNTIF(BE2:BE18,"VRAI")</f>
        <v>0</v>
      </c>
      <c r="BF19" s="137">
        <f>COUNTIF(BF2:BF18,"VRAI")</f>
        <v>0</v>
      </c>
      <c r="BG19" s="137">
        <f>COUNTIF(BG2:BG18,"VRAI")</f>
        <v>0</v>
      </c>
      <c r="BH19" s="128">
        <f>COUNTIF(BH2:BH18,"VRAI")</f>
        <v>0</v>
      </c>
      <c r="BI19" s="132">
        <f>SUM(BI2:BI18)</f>
        <v>0</v>
      </c>
      <c r="BJ19" s="132">
        <f>SUM(BJ2:BJ18)</f>
        <v>0</v>
      </c>
      <c r="BK19" s="264">
        <v>42769</v>
      </c>
      <c r="BL19" s="128">
        <f t="shared" ref="BL19:BT19" si="25">COUNTIF(BL2:BL18,"VRAI")</f>
        <v>0</v>
      </c>
      <c r="BM19" s="132">
        <f t="shared" si="25"/>
        <v>0</v>
      </c>
      <c r="BN19" s="132">
        <f t="shared" si="25"/>
        <v>0</v>
      </c>
      <c r="BO19" s="132">
        <f t="shared" si="25"/>
        <v>0</v>
      </c>
      <c r="BP19" s="132">
        <f t="shared" si="25"/>
        <v>0</v>
      </c>
      <c r="BQ19" s="132">
        <f t="shared" si="25"/>
        <v>0</v>
      </c>
      <c r="BR19" s="132">
        <f t="shared" si="25"/>
        <v>0</v>
      </c>
      <c r="BS19" s="132">
        <f t="shared" si="25"/>
        <v>0</v>
      </c>
      <c r="BT19" s="135">
        <f t="shared" si="25"/>
        <v>0</v>
      </c>
      <c r="BU19" s="128">
        <f>SUM(BU2:BU18)</f>
        <v>0</v>
      </c>
      <c r="BV19" s="132">
        <f>SUM(BV2:BV18)</f>
        <v>0</v>
      </c>
      <c r="BW19" s="135">
        <f>SUM(BW2:BW18)</f>
        <v>0</v>
      </c>
      <c r="BX19" s="137">
        <f>COUNTIF(BX2:BX18,"VRAI")</f>
        <v>0</v>
      </c>
      <c r="BY19" s="137">
        <f>COUNTIF(BY2:BY18,"VRAI")</f>
        <v>0</v>
      </c>
      <c r="BZ19" s="137">
        <f>COUNTIF(BZ2:BZ18,"VRAI")</f>
        <v>0</v>
      </c>
      <c r="CA19" s="137">
        <f>COUNTIF(CA2:CA18,"VRAI")</f>
        <v>0</v>
      </c>
      <c r="CB19" s="128">
        <f>COUNTIF(CB2:CB18,"VRAI")</f>
        <v>0</v>
      </c>
      <c r="CC19" s="132">
        <f>SUM(CC2:CC18)</f>
        <v>0</v>
      </c>
      <c r="CD19" s="132">
        <f>SUM(CD2:CD18)</f>
        <v>0</v>
      </c>
      <c r="CE19" s="135">
        <f>SUM(CE2:CE18)</f>
        <v>0</v>
      </c>
      <c r="CF19" s="128">
        <f t="shared" ref="CF19:CK19" si="26">COUNTIF(CF2:CF18,"VRAI")</f>
        <v>0</v>
      </c>
      <c r="CG19" s="132">
        <f t="shared" si="26"/>
        <v>0</v>
      </c>
      <c r="CH19" s="132">
        <f t="shared" si="26"/>
        <v>0</v>
      </c>
      <c r="CI19" s="132">
        <f t="shared" si="26"/>
        <v>0</v>
      </c>
      <c r="CJ19" s="132">
        <f t="shared" si="26"/>
        <v>0</v>
      </c>
      <c r="CK19" s="135">
        <f t="shared" si="26"/>
        <v>0</v>
      </c>
      <c r="CL19" s="128">
        <f>SUM(CL2:CL18)</f>
        <v>0</v>
      </c>
      <c r="CM19" s="132">
        <f>SUM(CM2:CM18)</f>
        <v>0</v>
      </c>
      <c r="CN19" s="135">
        <f>SUM(CN2:CN18)</f>
        <v>0</v>
      </c>
      <c r="CO19" s="128">
        <f t="shared" ref="CO19:CT19" si="27">COUNTIF(CO2:CO18,"VRAI")</f>
        <v>0</v>
      </c>
      <c r="CP19" s="132">
        <f t="shared" si="27"/>
        <v>0</v>
      </c>
      <c r="CQ19" s="132">
        <f t="shared" si="27"/>
        <v>0</v>
      </c>
      <c r="CR19" s="132">
        <f t="shared" si="27"/>
        <v>0</v>
      </c>
      <c r="CS19" s="132">
        <f t="shared" si="27"/>
        <v>0</v>
      </c>
      <c r="CT19" s="135">
        <f t="shared" si="27"/>
        <v>0</v>
      </c>
      <c r="CU19" s="128">
        <f t="shared" ref="CU19:CZ19" si="28">SUM(CU2:CU18)</f>
        <v>0</v>
      </c>
      <c r="CV19" s="132">
        <f t="shared" si="28"/>
        <v>0</v>
      </c>
      <c r="CW19" s="135">
        <f t="shared" si="28"/>
        <v>0</v>
      </c>
      <c r="CX19" s="137">
        <f t="shared" si="28"/>
        <v>0</v>
      </c>
      <c r="CY19" s="137">
        <f t="shared" si="28"/>
        <v>0</v>
      </c>
      <c r="CZ19" s="137">
        <f t="shared" si="28"/>
        <v>0</v>
      </c>
    </row>
  </sheetData>
  <pageMargins left="1" right="1" top="1" bottom="1" header="0.27777800000000002" footer="0.27777800000000002"/>
  <pageSetup scale="82" orientation="portrait"/>
  <headerFooter>
    <oddFooter>&amp;C&amp;"Helvetica,Regular"&amp;11&amp;K000000&amp;P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P13"/>
  <sheetViews>
    <sheetView showGridLines="0" workbookViewId="0">
      <pane xSplit="2" ySplit="1" topLeftCell="C2" activePane="bottomRight" state="frozen"/>
      <selection pane="topRight"/>
      <selection pane="bottomLeft"/>
      <selection pane="bottomRight" activeCell="C2" sqref="C2"/>
    </sheetView>
  </sheetViews>
  <sheetFormatPr baseColWidth="10" defaultColWidth="16.33203125" defaultRowHeight="18" customHeight="1" x14ac:dyDescent="0.15"/>
  <cols>
    <col min="1" max="1" width="23.1640625" style="265" customWidth="1"/>
    <col min="2" max="94" width="10" style="265" customWidth="1"/>
    <col min="95" max="95" width="16.33203125" style="265" customWidth="1"/>
    <col min="96" max="16384" width="16.33203125" style="265"/>
  </cols>
  <sheetData>
    <row r="1" spans="1:94" ht="23.5" customHeight="1" x14ac:dyDescent="0.15">
      <c r="A1" s="70" t="s">
        <v>166</v>
      </c>
      <c r="B1" s="244" t="s">
        <v>173</v>
      </c>
      <c r="C1" s="143" t="s">
        <v>162</v>
      </c>
      <c r="D1" s="78"/>
      <c r="E1" s="73"/>
      <c r="F1" s="73"/>
      <c r="G1" s="73"/>
      <c r="H1" s="73"/>
      <c r="I1" s="73"/>
      <c r="J1" s="73"/>
      <c r="K1" s="74"/>
      <c r="L1" s="79">
        <v>41883</v>
      </c>
      <c r="M1" s="78"/>
      <c r="N1" s="73"/>
      <c r="O1" s="73"/>
      <c r="P1" s="73"/>
      <c r="Q1" s="73"/>
      <c r="R1" s="74"/>
      <c r="S1" s="79">
        <v>41913</v>
      </c>
      <c r="T1" s="78"/>
      <c r="U1" s="73"/>
      <c r="V1" s="73"/>
      <c r="W1" s="73"/>
      <c r="X1" s="73"/>
      <c r="Y1" s="73"/>
      <c r="Z1" s="73"/>
      <c r="AA1" s="74"/>
      <c r="AB1" s="79">
        <v>41944</v>
      </c>
      <c r="AC1" s="78"/>
      <c r="AD1" s="73"/>
      <c r="AE1" s="73"/>
      <c r="AF1" s="73"/>
      <c r="AG1" s="73"/>
      <c r="AH1" s="73"/>
      <c r="AI1" s="74"/>
      <c r="AJ1" s="79">
        <v>41974</v>
      </c>
      <c r="AK1" s="78"/>
      <c r="AL1" s="73"/>
      <c r="AM1" s="73"/>
      <c r="AN1" s="73"/>
      <c r="AO1" s="73"/>
      <c r="AP1" s="73"/>
      <c r="AQ1" s="73"/>
      <c r="AR1" s="73"/>
      <c r="AS1" s="74"/>
      <c r="AT1" s="79">
        <v>41640</v>
      </c>
      <c r="AU1" s="78"/>
      <c r="AV1" s="73"/>
      <c r="AW1" s="73"/>
      <c r="AX1" s="73"/>
      <c r="AY1" s="73"/>
      <c r="AZ1" s="73"/>
      <c r="BA1" s="83"/>
      <c r="BB1" s="266">
        <v>41671</v>
      </c>
      <c r="BC1" s="78"/>
      <c r="BD1" s="73"/>
      <c r="BE1" s="73"/>
      <c r="BF1" s="73"/>
      <c r="BG1" s="73"/>
      <c r="BH1" s="73"/>
      <c r="BI1" s="73"/>
      <c r="BJ1" s="73"/>
      <c r="BK1" s="74"/>
      <c r="BL1" s="246">
        <v>41699</v>
      </c>
      <c r="BM1" s="78"/>
      <c r="BN1" s="73"/>
      <c r="BO1" s="73"/>
      <c r="BP1" s="73"/>
      <c r="BQ1" s="73"/>
      <c r="BR1" s="73"/>
      <c r="BS1" s="73"/>
      <c r="BT1" s="83"/>
      <c r="BU1" s="267">
        <v>41730</v>
      </c>
      <c r="BV1" s="78"/>
      <c r="BW1" s="73"/>
      <c r="BX1" s="73"/>
      <c r="BY1" s="73"/>
      <c r="BZ1" s="73"/>
      <c r="CA1" s="73"/>
      <c r="CB1" s="73"/>
      <c r="CC1" s="83"/>
      <c r="CD1" s="267">
        <v>41760</v>
      </c>
      <c r="CE1" s="268"/>
      <c r="CF1" s="269"/>
      <c r="CG1" s="85"/>
      <c r="CH1" s="85"/>
      <c r="CI1" s="85"/>
      <c r="CJ1" s="85"/>
      <c r="CK1" s="85"/>
      <c r="CL1" s="270"/>
      <c r="CM1" s="271" t="s">
        <v>174</v>
      </c>
      <c r="CN1" s="86"/>
      <c r="CO1" s="86"/>
      <c r="CP1" s="86"/>
    </row>
    <row r="2" spans="1:94" ht="22" customHeight="1" x14ac:dyDescent="0.15">
      <c r="A2" s="200"/>
      <c r="B2" s="253" t="b">
        <v>0</v>
      </c>
      <c r="C2" s="97" t="b">
        <v>0</v>
      </c>
      <c r="D2" s="95" t="b">
        <v>0</v>
      </c>
      <c r="E2" s="90" t="b">
        <v>0</v>
      </c>
      <c r="F2" s="90" t="b">
        <v>0</v>
      </c>
      <c r="G2" s="90" t="b">
        <v>0</v>
      </c>
      <c r="H2" s="90" t="b">
        <v>0</v>
      </c>
      <c r="I2" s="90" t="b">
        <v>0</v>
      </c>
      <c r="J2" s="90" t="b">
        <v>0</v>
      </c>
      <c r="K2" s="91" t="b">
        <v>0</v>
      </c>
      <c r="L2" s="94">
        <f>COUNTIF(D2:K2,"VRAI")</f>
        <v>0</v>
      </c>
      <c r="M2" s="95" t="b">
        <v>0</v>
      </c>
      <c r="N2" s="90" t="b">
        <v>0</v>
      </c>
      <c r="O2" s="90" t="b">
        <v>0</v>
      </c>
      <c r="P2" s="90" t="b">
        <v>0</v>
      </c>
      <c r="Q2" s="90" t="b">
        <v>0</v>
      </c>
      <c r="R2" s="91" t="b">
        <v>0</v>
      </c>
      <c r="S2" s="94">
        <f t="shared" ref="S2:S12" si="0">COUNTIF(M2:R2,"VRAI")</f>
        <v>0</v>
      </c>
      <c r="T2" s="95" t="b">
        <v>0</v>
      </c>
      <c r="U2" s="90" t="b">
        <v>0</v>
      </c>
      <c r="V2" s="90" t="b">
        <v>0</v>
      </c>
      <c r="W2" s="90" t="b">
        <v>0</v>
      </c>
      <c r="X2" s="90" t="b">
        <v>0</v>
      </c>
      <c r="Y2" s="90" t="b">
        <v>0</v>
      </c>
      <c r="Z2" s="90" t="b">
        <v>0</v>
      </c>
      <c r="AA2" s="91" t="b">
        <v>0</v>
      </c>
      <c r="AB2" s="94">
        <f t="shared" ref="AB2:AB12" si="1">COUNTIF(T2:AA2,"VRAI")</f>
        <v>0</v>
      </c>
      <c r="AC2" s="95" t="b">
        <v>0</v>
      </c>
      <c r="AD2" s="90" t="b">
        <v>0</v>
      </c>
      <c r="AE2" s="90" t="b">
        <v>0</v>
      </c>
      <c r="AF2" s="90" t="b">
        <v>0</v>
      </c>
      <c r="AG2" s="90" t="b">
        <v>0</v>
      </c>
      <c r="AH2" s="90" t="b">
        <v>0</v>
      </c>
      <c r="AI2" s="91" t="b">
        <v>0</v>
      </c>
      <c r="AJ2" s="94">
        <f t="shared" ref="AJ2:AJ12" si="2">COUNTIF(AC2:AI2,"VRAI")</f>
        <v>0</v>
      </c>
      <c r="AK2" s="95" t="b">
        <v>0</v>
      </c>
      <c r="AL2" s="90" t="b">
        <v>0</v>
      </c>
      <c r="AM2" s="90" t="b">
        <v>0</v>
      </c>
      <c r="AN2" s="90" t="b">
        <v>0</v>
      </c>
      <c r="AO2" s="90" t="b">
        <v>0</v>
      </c>
      <c r="AP2" s="90" t="b">
        <v>0</v>
      </c>
      <c r="AQ2" s="90" t="b">
        <v>0</v>
      </c>
      <c r="AR2" s="90" t="b">
        <v>0</v>
      </c>
      <c r="AS2" s="91" t="b">
        <v>0</v>
      </c>
      <c r="AT2" s="94">
        <f t="shared" ref="AT2:AT12" si="3">COUNTIF(AK2:AS2,"vrai")</f>
        <v>0</v>
      </c>
      <c r="AU2" s="95" t="b">
        <v>0</v>
      </c>
      <c r="AV2" s="90" t="b">
        <v>0</v>
      </c>
      <c r="AW2" s="90" t="b">
        <v>0</v>
      </c>
      <c r="AX2" s="90" t="b">
        <v>0</v>
      </c>
      <c r="AY2" s="90" t="b">
        <v>0</v>
      </c>
      <c r="AZ2" s="90" t="b">
        <v>0</v>
      </c>
      <c r="BA2" s="96" t="b">
        <v>0</v>
      </c>
      <c r="BB2" s="111">
        <f t="shared" ref="BB2:BB12" si="4">COUNTIF(AU2:BA2,"VRAI")</f>
        <v>0</v>
      </c>
      <c r="BC2" s="95" t="b">
        <v>0</v>
      </c>
      <c r="BD2" s="90" t="b">
        <v>0</v>
      </c>
      <c r="BE2" s="90" t="b">
        <v>0</v>
      </c>
      <c r="BF2" s="90" t="b">
        <v>0</v>
      </c>
      <c r="BG2" s="90" t="b">
        <v>0</v>
      </c>
      <c r="BH2" s="90" t="b">
        <v>0</v>
      </c>
      <c r="BI2" s="90" t="b">
        <v>0</v>
      </c>
      <c r="BJ2" s="90" t="b">
        <v>0</v>
      </c>
      <c r="BK2" s="91" t="b">
        <v>0</v>
      </c>
      <c r="BL2" s="256">
        <f t="shared" ref="BL2:BL12" si="5">COUNTIF(BC2:BK2,"VRAI")</f>
        <v>0</v>
      </c>
      <c r="BM2" s="95" t="b">
        <v>0</v>
      </c>
      <c r="BN2" s="90" t="b">
        <v>0</v>
      </c>
      <c r="BO2" s="90" t="b">
        <v>0</v>
      </c>
      <c r="BP2" s="90" t="b">
        <v>0</v>
      </c>
      <c r="BQ2" s="90" t="b">
        <v>0</v>
      </c>
      <c r="BR2" s="90" t="b">
        <v>0</v>
      </c>
      <c r="BS2" s="90" t="b">
        <v>0</v>
      </c>
      <c r="BT2" s="96" t="b">
        <v>0</v>
      </c>
      <c r="BU2" s="97">
        <f t="shared" ref="BU2:BU12" si="6">COUNTIF(BM2:BT2,"VRAI")</f>
        <v>0</v>
      </c>
      <c r="BV2" s="95" t="b">
        <v>0</v>
      </c>
      <c r="BW2" s="90" t="b">
        <v>0</v>
      </c>
      <c r="BX2" s="90" t="b">
        <v>0</v>
      </c>
      <c r="BY2" s="90" t="b">
        <v>0</v>
      </c>
      <c r="BZ2" s="90" t="b">
        <v>0</v>
      </c>
      <c r="CA2" s="90" t="b">
        <v>0</v>
      </c>
      <c r="CB2" s="90" t="b">
        <v>0</v>
      </c>
      <c r="CC2" s="96" t="b">
        <v>0</v>
      </c>
      <c r="CD2" s="97">
        <f t="shared" ref="CD2:CD12" si="7">COUNTIF(BV2:CC2,"VRAI")</f>
        <v>0</v>
      </c>
      <c r="CE2" s="88" t="b">
        <v>0</v>
      </c>
      <c r="CF2" s="92" t="b">
        <v>0</v>
      </c>
      <c r="CG2" s="92" t="b">
        <v>0</v>
      </c>
      <c r="CH2" s="92" t="b">
        <v>0</v>
      </c>
      <c r="CI2" s="92" t="b">
        <v>0</v>
      </c>
      <c r="CJ2" s="92" t="b">
        <v>0</v>
      </c>
      <c r="CK2" s="92" t="b">
        <v>0</v>
      </c>
      <c r="CL2" s="94" t="b">
        <v>0</v>
      </c>
      <c r="CM2" s="97">
        <f t="shared" ref="CM2:CM12" si="8">COUNTIF(CE2:CF2,"VRAI")</f>
        <v>0</v>
      </c>
      <c r="CN2" s="97" t="b">
        <v>0</v>
      </c>
      <c r="CO2" s="97" t="b">
        <v>0</v>
      </c>
      <c r="CP2" s="97" t="b">
        <v>0</v>
      </c>
    </row>
    <row r="3" spans="1:94" ht="21" customHeight="1" x14ac:dyDescent="0.15">
      <c r="A3" s="113"/>
      <c r="B3" s="258" t="b">
        <v>0</v>
      </c>
      <c r="C3" s="97" t="b">
        <v>0</v>
      </c>
      <c r="D3" s="95" t="b">
        <v>0</v>
      </c>
      <c r="E3" s="90" t="b">
        <v>0</v>
      </c>
      <c r="F3" s="90" t="b">
        <v>0</v>
      </c>
      <c r="G3" s="90" t="b">
        <v>0</v>
      </c>
      <c r="H3" s="90" t="b">
        <v>0</v>
      </c>
      <c r="I3" s="90" t="b">
        <v>0</v>
      </c>
      <c r="J3" s="90" t="b">
        <v>0</v>
      </c>
      <c r="K3" s="91" t="b">
        <v>0</v>
      </c>
      <c r="L3" s="94">
        <f>COUNTIF(D3:K3,"VRAI")</f>
        <v>0</v>
      </c>
      <c r="M3" s="95" t="b">
        <v>0</v>
      </c>
      <c r="N3" s="90" t="b">
        <v>0</v>
      </c>
      <c r="O3" s="90" t="b">
        <v>0</v>
      </c>
      <c r="P3" s="90" t="b">
        <v>0</v>
      </c>
      <c r="Q3" s="90" t="b">
        <v>0</v>
      </c>
      <c r="R3" s="91" t="b">
        <v>0</v>
      </c>
      <c r="S3" s="94">
        <f t="shared" si="0"/>
        <v>0</v>
      </c>
      <c r="T3" s="95" t="b">
        <v>0</v>
      </c>
      <c r="U3" s="90" t="b">
        <v>0</v>
      </c>
      <c r="V3" s="90" t="b">
        <v>0</v>
      </c>
      <c r="W3" s="90" t="b">
        <v>0</v>
      </c>
      <c r="X3" s="90" t="b">
        <v>0</v>
      </c>
      <c r="Y3" s="90" t="b">
        <v>0</v>
      </c>
      <c r="Z3" s="90" t="b">
        <v>0</v>
      </c>
      <c r="AA3" s="91" t="b">
        <v>0</v>
      </c>
      <c r="AB3" s="94">
        <f t="shared" si="1"/>
        <v>0</v>
      </c>
      <c r="AC3" s="95" t="b">
        <v>0</v>
      </c>
      <c r="AD3" s="90" t="b">
        <v>0</v>
      </c>
      <c r="AE3" s="90" t="b">
        <v>0</v>
      </c>
      <c r="AF3" s="90" t="b">
        <v>0</v>
      </c>
      <c r="AG3" s="90" t="b">
        <v>0</v>
      </c>
      <c r="AH3" s="90" t="b">
        <v>0</v>
      </c>
      <c r="AI3" s="91" t="b">
        <v>0</v>
      </c>
      <c r="AJ3" s="94">
        <f t="shared" si="2"/>
        <v>0</v>
      </c>
      <c r="AK3" s="95" t="b">
        <v>0</v>
      </c>
      <c r="AL3" s="90" t="b">
        <v>0</v>
      </c>
      <c r="AM3" s="90" t="b">
        <v>0</v>
      </c>
      <c r="AN3" s="90" t="b">
        <v>0</v>
      </c>
      <c r="AO3" s="90" t="b">
        <v>0</v>
      </c>
      <c r="AP3" s="90" t="b">
        <v>0</v>
      </c>
      <c r="AQ3" s="90" t="b">
        <v>0</v>
      </c>
      <c r="AR3" s="90" t="b">
        <v>0</v>
      </c>
      <c r="AS3" s="91" t="b">
        <v>0</v>
      </c>
      <c r="AT3" s="94">
        <f t="shared" si="3"/>
        <v>0</v>
      </c>
      <c r="AU3" s="95" t="b">
        <v>0</v>
      </c>
      <c r="AV3" s="90" t="b">
        <v>0</v>
      </c>
      <c r="AW3" s="90" t="b">
        <v>0</v>
      </c>
      <c r="AX3" s="90" t="b">
        <v>0</v>
      </c>
      <c r="AY3" s="90" t="b">
        <v>0</v>
      </c>
      <c r="AZ3" s="90" t="b">
        <v>0</v>
      </c>
      <c r="BA3" s="96" t="b">
        <v>0</v>
      </c>
      <c r="BB3" s="97">
        <f t="shared" si="4"/>
        <v>0</v>
      </c>
      <c r="BC3" s="95" t="b">
        <v>0</v>
      </c>
      <c r="BD3" s="90" t="b">
        <v>0</v>
      </c>
      <c r="BE3" s="90" t="b">
        <v>0</v>
      </c>
      <c r="BF3" s="90" t="b">
        <v>0</v>
      </c>
      <c r="BG3" s="90" t="b">
        <v>0</v>
      </c>
      <c r="BH3" s="90" t="b">
        <v>0</v>
      </c>
      <c r="BI3" s="90" t="b">
        <v>0</v>
      </c>
      <c r="BJ3" s="90" t="b">
        <v>0</v>
      </c>
      <c r="BK3" s="91" t="b">
        <v>0</v>
      </c>
      <c r="BL3" s="94">
        <f t="shared" si="5"/>
        <v>0</v>
      </c>
      <c r="BM3" s="95" t="b">
        <v>0</v>
      </c>
      <c r="BN3" s="90" t="b">
        <v>0</v>
      </c>
      <c r="BO3" s="90" t="b">
        <v>0</v>
      </c>
      <c r="BP3" s="90" t="b">
        <v>0</v>
      </c>
      <c r="BQ3" s="90" t="b">
        <v>0</v>
      </c>
      <c r="BR3" s="90" t="b">
        <v>0</v>
      </c>
      <c r="BS3" s="90" t="b">
        <v>0</v>
      </c>
      <c r="BT3" s="96" t="b">
        <v>0</v>
      </c>
      <c r="BU3" s="97">
        <f t="shared" si="6"/>
        <v>0</v>
      </c>
      <c r="BV3" s="95" t="b">
        <v>0</v>
      </c>
      <c r="BW3" s="90" t="b">
        <v>0</v>
      </c>
      <c r="BX3" s="90" t="b">
        <v>0</v>
      </c>
      <c r="BY3" s="90" t="b">
        <v>0</v>
      </c>
      <c r="BZ3" s="90" t="b">
        <v>0</v>
      </c>
      <c r="CA3" s="90" t="b">
        <v>0</v>
      </c>
      <c r="CB3" s="90" t="b">
        <v>0</v>
      </c>
      <c r="CC3" s="96" t="b">
        <v>0</v>
      </c>
      <c r="CD3" s="97">
        <f t="shared" si="7"/>
        <v>0</v>
      </c>
      <c r="CE3" s="88" t="b">
        <v>0</v>
      </c>
      <c r="CF3" s="92" t="b">
        <v>0</v>
      </c>
      <c r="CG3" s="92" t="b">
        <v>0</v>
      </c>
      <c r="CH3" s="92" t="b">
        <v>0</v>
      </c>
      <c r="CI3" s="92" t="b">
        <v>0</v>
      </c>
      <c r="CJ3" s="92" t="b">
        <v>0</v>
      </c>
      <c r="CK3" s="92" t="b">
        <v>0</v>
      </c>
      <c r="CL3" s="94" t="b">
        <v>0</v>
      </c>
      <c r="CM3" s="97">
        <f t="shared" si="8"/>
        <v>0</v>
      </c>
      <c r="CN3" s="97" t="b">
        <v>0</v>
      </c>
      <c r="CO3" s="97" t="b">
        <v>0</v>
      </c>
      <c r="CP3" s="97" t="b">
        <v>0</v>
      </c>
    </row>
    <row r="4" spans="1:94" ht="21" customHeight="1" x14ac:dyDescent="0.15">
      <c r="A4" s="200"/>
      <c r="B4" s="258" t="b">
        <v>0</v>
      </c>
      <c r="C4" s="97" t="b">
        <v>0</v>
      </c>
      <c r="D4" s="95" t="b">
        <v>0</v>
      </c>
      <c r="E4" s="90" t="b">
        <v>0</v>
      </c>
      <c r="F4" s="90" t="b">
        <v>0</v>
      </c>
      <c r="G4" s="90" t="b">
        <v>0</v>
      </c>
      <c r="H4" s="90" t="b">
        <v>0</v>
      </c>
      <c r="I4" s="90" t="b">
        <v>0</v>
      </c>
      <c r="J4" s="90" t="b">
        <v>0</v>
      </c>
      <c r="K4" s="91" t="b">
        <v>0</v>
      </c>
      <c r="L4" s="94">
        <f>COUNTIF(G4:K4,"VRAI")</f>
        <v>0</v>
      </c>
      <c r="M4" s="95" t="b">
        <v>0</v>
      </c>
      <c r="N4" s="90" t="b">
        <v>0</v>
      </c>
      <c r="O4" s="90" t="b">
        <v>0</v>
      </c>
      <c r="P4" s="90" t="b">
        <v>0</v>
      </c>
      <c r="Q4" s="90" t="b">
        <v>0</v>
      </c>
      <c r="R4" s="91" t="b">
        <v>0</v>
      </c>
      <c r="S4" s="94">
        <f t="shared" si="0"/>
        <v>0</v>
      </c>
      <c r="T4" s="95" t="b">
        <v>0</v>
      </c>
      <c r="U4" s="90" t="b">
        <v>0</v>
      </c>
      <c r="V4" s="90" t="b">
        <v>0</v>
      </c>
      <c r="W4" s="90" t="b">
        <v>0</v>
      </c>
      <c r="X4" s="90" t="b">
        <v>0</v>
      </c>
      <c r="Y4" s="90" t="b">
        <v>0</v>
      </c>
      <c r="Z4" s="90" t="b">
        <v>0</v>
      </c>
      <c r="AA4" s="91" t="b">
        <v>0</v>
      </c>
      <c r="AB4" s="94">
        <f t="shared" si="1"/>
        <v>0</v>
      </c>
      <c r="AC4" s="95" t="b">
        <v>0</v>
      </c>
      <c r="AD4" s="90" t="b">
        <v>0</v>
      </c>
      <c r="AE4" s="90" t="b">
        <v>0</v>
      </c>
      <c r="AF4" s="90" t="b">
        <v>0</v>
      </c>
      <c r="AG4" s="90" t="b">
        <v>0</v>
      </c>
      <c r="AH4" s="90" t="b">
        <v>0</v>
      </c>
      <c r="AI4" s="91" t="b">
        <v>0</v>
      </c>
      <c r="AJ4" s="94">
        <f t="shared" si="2"/>
        <v>0</v>
      </c>
      <c r="AK4" s="95" t="b">
        <v>0</v>
      </c>
      <c r="AL4" s="90" t="b">
        <v>0</v>
      </c>
      <c r="AM4" s="90" t="b">
        <v>0</v>
      </c>
      <c r="AN4" s="90" t="b">
        <v>0</v>
      </c>
      <c r="AO4" s="90" t="b">
        <v>0</v>
      </c>
      <c r="AP4" s="90" t="b">
        <v>0</v>
      </c>
      <c r="AQ4" s="90" t="b">
        <v>0</v>
      </c>
      <c r="AR4" s="90" t="b">
        <v>0</v>
      </c>
      <c r="AS4" s="91" t="b">
        <v>0</v>
      </c>
      <c r="AT4" s="94">
        <f t="shared" si="3"/>
        <v>0</v>
      </c>
      <c r="AU4" s="95" t="b">
        <v>0</v>
      </c>
      <c r="AV4" s="90" t="b">
        <v>0</v>
      </c>
      <c r="AW4" s="90" t="b">
        <v>0</v>
      </c>
      <c r="AX4" s="90" t="b">
        <v>0</v>
      </c>
      <c r="AY4" s="90" t="b">
        <v>0</v>
      </c>
      <c r="AZ4" s="90" t="b">
        <v>0</v>
      </c>
      <c r="BA4" s="96" t="b">
        <v>0</v>
      </c>
      <c r="BB4" s="97">
        <f t="shared" si="4"/>
        <v>0</v>
      </c>
      <c r="BC4" s="95" t="b">
        <v>0</v>
      </c>
      <c r="BD4" s="90" t="b">
        <v>0</v>
      </c>
      <c r="BE4" s="90" t="b">
        <v>0</v>
      </c>
      <c r="BF4" s="90" t="b">
        <v>0</v>
      </c>
      <c r="BG4" s="90" t="b">
        <v>0</v>
      </c>
      <c r="BH4" s="90" t="b">
        <v>0</v>
      </c>
      <c r="BI4" s="90" t="b">
        <v>0</v>
      </c>
      <c r="BJ4" s="90" t="b">
        <v>0</v>
      </c>
      <c r="BK4" s="91" t="b">
        <v>0</v>
      </c>
      <c r="BL4" s="94">
        <f t="shared" si="5"/>
        <v>0</v>
      </c>
      <c r="BM4" s="95" t="b">
        <v>0</v>
      </c>
      <c r="BN4" s="90" t="b">
        <v>0</v>
      </c>
      <c r="BO4" s="90" t="b">
        <v>0</v>
      </c>
      <c r="BP4" s="90" t="b">
        <v>0</v>
      </c>
      <c r="BQ4" s="90" t="b">
        <v>0</v>
      </c>
      <c r="BR4" s="90" t="b">
        <v>0</v>
      </c>
      <c r="BS4" s="90" t="b">
        <v>0</v>
      </c>
      <c r="BT4" s="96" t="b">
        <v>0</v>
      </c>
      <c r="BU4" s="97">
        <f t="shared" si="6"/>
        <v>0</v>
      </c>
      <c r="BV4" s="95" t="b">
        <v>0</v>
      </c>
      <c r="BW4" s="90" t="b">
        <v>0</v>
      </c>
      <c r="BX4" s="90" t="b">
        <v>0</v>
      </c>
      <c r="BY4" s="90" t="b">
        <v>0</v>
      </c>
      <c r="BZ4" s="90" t="b">
        <v>0</v>
      </c>
      <c r="CA4" s="90" t="b">
        <v>0</v>
      </c>
      <c r="CB4" s="90" t="b">
        <v>0</v>
      </c>
      <c r="CC4" s="96" t="b">
        <v>0</v>
      </c>
      <c r="CD4" s="97">
        <f t="shared" si="7"/>
        <v>0</v>
      </c>
      <c r="CE4" s="88" t="b">
        <v>0</v>
      </c>
      <c r="CF4" s="92" t="b">
        <v>0</v>
      </c>
      <c r="CG4" s="92" t="b">
        <v>0</v>
      </c>
      <c r="CH4" s="92" t="b">
        <v>0</v>
      </c>
      <c r="CI4" s="92" t="b">
        <v>0</v>
      </c>
      <c r="CJ4" s="92" t="b">
        <v>0</v>
      </c>
      <c r="CK4" s="92" t="b">
        <v>0</v>
      </c>
      <c r="CL4" s="94" t="b">
        <v>0</v>
      </c>
      <c r="CM4" s="97">
        <f t="shared" si="8"/>
        <v>0</v>
      </c>
      <c r="CN4" s="97" t="b">
        <v>0</v>
      </c>
      <c r="CO4" s="97" t="b">
        <v>0</v>
      </c>
      <c r="CP4" s="97" t="b">
        <v>0</v>
      </c>
    </row>
    <row r="5" spans="1:94" ht="21" customHeight="1" x14ac:dyDescent="0.15">
      <c r="A5" s="235"/>
      <c r="B5" s="258" t="b">
        <v>0</v>
      </c>
      <c r="C5" s="97" t="b">
        <v>0</v>
      </c>
      <c r="D5" s="95" t="b">
        <v>0</v>
      </c>
      <c r="E5" s="90" t="b">
        <v>0</v>
      </c>
      <c r="F5" s="90" t="b">
        <v>0</v>
      </c>
      <c r="G5" s="90" t="b">
        <v>0</v>
      </c>
      <c r="H5" s="90" t="b">
        <v>0</v>
      </c>
      <c r="I5" s="90" t="b">
        <v>0</v>
      </c>
      <c r="J5" s="90" t="b">
        <v>0</v>
      </c>
      <c r="K5" s="91" t="b">
        <v>0</v>
      </c>
      <c r="L5" s="94">
        <f>COUNTIF(D5:K5,"VRAI")</f>
        <v>0</v>
      </c>
      <c r="M5" s="95" t="b">
        <v>0</v>
      </c>
      <c r="N5" s="90" t="b">
        <v>0</v>
      </c>
      <c r="O5" s="90" t="b">
        <v>0</v>
      </c>
      <c r="P5" s="90" t="b">
        <v>0</v>
      </c>
      <c r="Q5" s="90" t="b">
        <v>0</v>
      </c>
      <c r="R5" s="91" t="b">
        <v>0</v>
      </c>
      <c r="S5" s="94">
        <f t="shared" si="0"/>
        <v>0</v>
      </c>
      <c r="T5" s="95" t="b">
        <v>0</v>
      </c>
      <c r="U5" s="90" t="b">
        <v>0</v>
      </c>
      <c r="V5" s="90" t="b">
        <v>0</v>
      </c>
      <c r="W5" s="90" t="b">
        <v>0</v>
      </c>
      <c r="X5" s="90" t="b">
        <v>0</v>
      </c>
      <c r="Y5" s="90" t="b">
        <v>0</v>
      </c>
      <c r="Z5" s="90" t="b">
        <v>0</v>
      </c>
      <c r="AA5" s="91" t="b">
        <v>0</v>
      </c>
      <c r="AB5" s="94">
        <f t="shared" si="1"/>
        <v>0</v>
      </c>
      <c r="AC5" s="95" t="b">
        <v>0</v>
      </c>
      <c r="AD5" s="90" t="b">
        <v>0</v>
      </c>
      <c r="AE5" s="90" t="b">
        <v>0</v>
      </c>
      <c r="AF5" s="90" t="b">
        <v>0</v>
      </c>
      <c r="AG5" s="90" t="b">
        <v>0</v>
      </c>
      <c r="AH5" s="90" t="b">
        <v>0</v>
      </c>
      <c r="AI5" s="91" t="b">
        <v>0</v>
      </c>
      <c r="AJ5" s="94">
        <f t="shared" si="2"/>
        <v>0</v>
      </c>
      <c r="AK5" s="95" t="b">
        <v>0</v>
      </c>
      <c r="AL5" s="90" t="b">
        <v>0</v>
      </c>
      <c r="AM5" s="90" t="b">
        <v>0</v>
      </c>
      <c r="AN5" s="90" t="b">
        <v>0</v>
      </c>
      <c r="AO5" s="90" t="b">
        <v>0</v>
      </c>
      <c r="AP5" s="90" t="b">
        <v>0</v>
      </c>
      <c r="AQ5" s="90" t="b">
        <v>0</v>
      </c>
      <c r="AR5" s="90" t="b">
        <v>0</v>
      </c>
      <c r="AS5" s="91" t="b">
        <v>0</v>
      </c>
      <c r="AT5" s="94">
        <f t="shared" si="3"/>
        <v>0</v>
      </c>
      <c r="AU5" s="95" t="b">
        <v>0</v>
      </c>
      <c r="AV5" s="90" t="b">
        <v>0</v>
      </c>
      <c r="AW5" s="90" t="b">
        <v>0</v>
      </c>
      <c r="AX5" s="90" t="b">
        <v>0</v>
      </c>
      <c r="AY5" s="90" t="b">
        <v>0</v>
      </c>
      <c r="AZ5" s="90" t="b">
        <v>0</v>
      </c>
      <c r="BA5" s="96" t="b">
        <v>0</v>
      </c>
      <c r="BB5" s="97">
        <f t="shared" si="4"/>
        <v>0</v>
      </c>
      <c r="BC5" s="95" t="b">
        <v>0</v>
      </c>
      <c r="BD5" s="90" t="b">
        <v>0</v>
      </c>
      <c r="BE5" s="90" t="b">
        <v>0</v>
      </c>
      <c r="BF5" s="90" t="b">
        <v>0</v>
      </c>
      <c r="BG5" s="90" t="b">
        <v>0</v>
      </c>
      <c r="BH5" s="90" t="b">
        <v>0</v>
      </c>
      <c r="BI5" s="90" t="b">
        <v>0</v>
      </c>
      <c r="BJ5" s="90" t="b">
        <v>0</v>
      </c>
      <c r="BK5" s="91" t="b">
        <v>0</v>
      </c>
      <c r="BL5" s="94">
        <f t="shared" si="5"/>
        <v>0</v>
      </c>
      <c r="BM5" s="95" t="b">
        <v>0</v>
      </c>
      <c r="BN5" s="90" t="b">
        <v>0</v>
      </c>
      <c r="BO5" s="90" t="b">
        <v>0</v>
      </c>
      <c r="BP5" s="90" t="b">
        <v>0</v>
      </c>
      <c r="BQ5" s="90" t="b">
        <v>0</v>
      </c>
      <c r="BR5" s="90" t="b">
        <v>0</v>
      </c>
      <c r="BS5" s="90" t="b">
        <v>0</v>
      </c>
      <c r="BT5" s="96" t="b">
        <v>0</v>
      </c>
      <c r="BU5" s="97">
        <f t="shared" si="6"/>
        <v>0</v>
      </c>
      <c r="BV5" s="95" t="b">
        <v>0</v>
      </c>
      <c r="BW5" s="90" t="b">
        <v>0</v>
      </c>
      <c r="BX5" s="90" t="b">
        <v>0</v>
      </c>
      <c r="BY5" s="90" t="b">
        <v>0</v>
      </c>
      <c r="BZ5" s="90" t="b">
        <v>0</v>
      </c>
      <c r="CA5" s="90" t="b">
        <v>0</v>
      </c>
      <c r="CB5" s="90" t="b">
        <v>0</v>
      </c>
      <c r="CC5" s="96" t="b">
        <v>0</v>
      </c>
      <c r="CD5" s="97">
        <f t="shared" si="7"/>
        <v>0</v>
      </c>
      <c r="CE5" s="88" t="b">
        <v>0</v>
      </c>
      <c r="CF5" s="92" t="b">
        <v>0</v>
      </c>
      <c r="CG5" s="92" t="b">
        <v>0</v>
      </c>
      <c r="CH5" s="92" t="b">
        <v>0</v>
      </c>
      <c r="CI5" s="92" t="b">
        <v>0</v>
      </c>
      <c r="CJ5" s="92" t="b">
        <v>0</v>
      </c>
      <c r="CK5" s="92" t="b">
        <v>0</v>
      </c>
      <c r="CL5" s="94" t="b">
        <v>0</v>
      </c>
      <c r="CM5" s="97">
        <f t="shared" si="8"/>
        <v>0</v>
      </c>
      <c r="CN5" s="97" t="b">
        <v>0</v>
      </c>
      <c r="CO5" s="97" t="b">
        <v>0</v>
      </c>
      <c r="CP5" s="97" t="b">
        <v>0</v>
      </c>
    </row>
    <row r="6" spans="1:94" ht="21" customHeight="1" x14ac:dyDescent="0.15">
      <c r="A6" s="200"/>
      <c r="B6" s="258" t="b">
        <v>0</v>
      </c>
      <c r="C6" s="97" t="b">
        <v>0</v>
      </c>
      <c r="D6" s="95" t="b">
        <v>0</v>
      </c>
      <c r="E6" s="90" t="b">
        <v>0</v>
      </c>
      <c r="F6" s="90" t="b">
        <v>0</v>
      </c>
      <c r="G6" s="90" t="b">
        <v>0</v>
      </c>
      <c r="H6" s="90" t="b">
        <v>0</v>
      </c>
      <c r="I6" s="90" t="b">
        <v>0</v>
      </c>
      <c r="J6" s="90" t="b">
        <v>0</v>
      </c>
      <c r="K6" s="91" t="b">
        <v>0</v>
      </c>
      <c r="L6" s="94">
        <f>COUNTIF(G6:K6,"VRAI")</f>
        <v>0</v>
      </c>
      <c r="M6" s="95" t="b">
        <v>0</v>
      </c>
      <c r="N6" s="90" t="b">
        <v>0</v>
      </c>
      <c r="O6" s="90" t="b">
        <v>0</v>
      </c>
      <c r="P6" s="90" t="b">
        <v>0</v>
      </c>
      <c r="Q6" s="90" t="b">
        <v>0</v>
      </c>
      <c r="R6" s="91" t="b">
        <v>0</v>
      </c>
      <c r="S6" s="94">
        <f t="shared" si="0"/>
        <v>0</v>
      </c>
      <c r="T6" s="95" t="b">
        <v>0</v>
      </c>
      <c r="U6" s="90" t="b">
        <v>0</v>
      </c>
      <c r="V6" s="90" t="b">
        <v>0</v>
      </c>
      <c r="W6" s="90" t="b">
        <v>0</v>
      </c>
      <c r="X6" s="90" t="b">
        <v>0</v>
      </c>
      <c r="Y6" s="90" t="b">
        <v>0</v>
      </c>
      <c r="Z6" s="90" t="b">
        <v>0</v>
      </c>
      <c r="AA6" s="91" t="b">
        <v>0</v>
      </c>
      <c r="AB6" s="94">
        <f t="shared" si="1"/>
        <v>0</v>
      </c>
      <c r="AC6" s="95" t="b">
        <v>0</v>
      </c>
      <c r="AD6" s="90" t="b">
        <v>0</v>
      </c>
      <c r="AE6" s="90" t="b">
        <v>0</v>
      </c>
      <c r="AF6" s="90" t="b">
        <v>0</v>
      </c>
      <c r="AG6" s="90" t="b">
        <v>0</v>
      </c>
      <c r="AH6" s="90" t="b">
        <v>0</v>
      </c>
      <c r="AI6" s="91" t="b">
        <v>0</v>
      </c>
      <c r="AJ6" s="94">
        <f t="shared" si="2"/>
        <v>0</v>
      </c>
      <c r="AK6" s="95" t="b">
        <v>0</v>
      </c>
      <c r="AL6" s="90" t="b">
        <v>0</v>
      </c>
      <c r="AM6" s="90" t="b">
        <v>0</v>
      </c>
      <c r="AN6" s="90" t="b">
        <v>0</v>
      </c>
      <c r="AO6" s="90" t="b">
        <v>0</v>
      </c>
      <c r="AP6" s="90" t="b">
        <v>0</v>
      </c>
      <c r="AQ6" s="90" t="b">
        <v>0</v>
      </c>
      <c r="AR6" s="90" t="b">
        <v>0</v>
      </c>
      <c r="AS6" s="91" t="b">
        <v>0</v>
      </c>
      <c r="AT6" s="94">
        <f t="shared" si="3"/>
        <v>0</v>
      </c>
      <c r="AU6" s="95" t="b">
        <v>0</v>
      </c>
      <c r="AV6" s="90" t="b">
        <v>0</v>
      </c>
      <c r="AW6" s="90" t="b">
        <v>0</v>
      </c>
      <c r="AX6" s="90" t="b">
        <v>0</v>
      </c>
      <c r="AY6" s="90" t="b">
        <v>0</v>
      </c>
      <c r="AZ6" s="90" t="b">
        <v>0</v>
      </c>
      <c r="BA6" s="96" t="b">
        <v>0</v>
      </c>
      <c r="BB6" s="97">
        <f t="shared" si="4"/>
        <v>0</v>
      </c>
      <c r="BC6" s="95" t="b">
        <v>0</v>
      </c>
      <c r="BD6" s="90" t="b">
        <v>0</v>
      </c>
      <c r="BE6" s="90" t="b">
        <v>0</v>
      </c>
      <c r="BF6" s="90" t="b">
        <v>0</v>
      </c>
      <c r="BG6" s="90" t="b">
        <v>0</v>
      </c>
      <c r="BH6" s="90" t="b">
        <v>0</v>
      </c>
      <c r="BI6" s="90" t="b">
        <v>0</v>
      </c>
      <c r="BJ6" s="90" t="b">
        <v>0</v>
      </c>
      <c r="BK6" s="91" t="b">
        <v>0</v>
      </c>
      <c r="BL6" s="94">
        <f t="shared" si="5"/>
        <v>0</v>
      </c>
      <c r="BM6" s="95" t="b">
        <v>0</v>
      </c>
      <c r="BN6" s="90" t="b">
        <v>0</v>
      </c>
      <c r="BO6" s="90" t="b">
        <v>0</v>
      </c>
      <c r="BP6" s="90" t="b">
        <v>0</v>
      </c>
      <c r="BQ6" s="90" t="b">
        <v>0</v>
      </c>
      <c r="BR6" s="90" t="b">
        <v>0</v>
      </c>
      <c r="BS6" s="90" t="b">
        <v>0</v>
      </c>
      <c r="BT6" s="96" t="b">
        <v>0</v>
      </c>
      <c r="BU6" s="97">
        <f t="shared" si="6"/>
        <v>0</v>
      </c>
      <c r="BV6" s="95" t="b">
        <v>0</v>
      </c>
      <c r="BW6" s="90" t="b">
        <v>0</v>
      </c>
      <c r="BX6" s="90" t="b">
        <v>0</v>
      </c>
      <c r="BY6" s="90" t="b">
        <v>0</v>
      </c>
      <c r="BZ6" s="90" t="b">
        <v>0</v>
      </c>
      <c r="CA6" s="90" t="b">
        <v>0</v>
      </c>
      <c r="CB6" s="90" t="b">
        <v>0</v>
      </c>
      <c r="CC6" s="96" t="b">
        <v>0</v>
      </c>
      <c r="CD6" s="97">
        <f t="shared" si="7"/>
        <v>0</v>
      </c>
      <c r="CE6" s="88" t="b">
        <v>0</v>
      </c>
      <c r="CF6" s="92" t="b">
        <v>0</v>
      </c>
      <c r="CG6" s="92" t="b">
        <v>0</v>
      </c>
      <c r="CH6" s="92" t="b">
        <v>0</v>
      </c>
      <c r="CI6" s="92" t="b">
        <v>0</v>
      </c>
      <c r="CJ6" s="92" t="b">
        <v>0</v>
      </c>
      <c r="CK6" s="92" t="b">
        <v>0</v>
      </c>
      <c r="CL6" s="94" t="b">
        <v>0</v>
      </c>
      <c r="CM6" s="97">
        <f t="shared" si="8"/>
        <v>0</v>
      </c>
      <c r="CN6" s="97" t="b">
        <v>0</v>
      </c>
      <c r="CO6" s="97" t="b">
        <v>0</v>
      </c>
      <c r="CP6" s="97" t="b">
        <v>0</v>
      </c>
    </row>
    <row r="7" spans="1:94" ht="21" customHeight="1" x14ac:dyDescent="0.15">
      <c r="A7" s="113"/>
      <c r="B7" s="258" t="b">
        <v>0</v>
      </c>
      <c r="C7" s="97" t="b">
        <v>0</v>
      </c>
      <c r="D7" s="95" t="b">
        <v>0</v>
      </c>
      <c r="E7" s="90" t="b">
        <v>0</v>
      </c>
      <c r="F7" s="90" t="b">
        <v>0</v>
      </c>
      <c r="G7" s="90" t="b">
        <v>0</v>
      </c>
      <c r="H7" s="90" t="b">
        <v>0</v>
      </c>
      <c r="I7" s="90" t="b">
        <v>0</v>
      </c>
      <c r="J7" s="90" t="b">
        <v>0</v>
      </c>
      <c r="K7" s="91" t="b">
        <v>0</v>
      </c>
      <c r="L7" s="94">
        <f>COUNTIF(D7:K7,"VRAI")</f>
        <v>0</v>
      </c>
      <c r="M7" s="95" t="b">
        <v>0</v>
      </c>
      <c r="N7" s="90" t="b">
        <v>0</v>
      </c>
      <c r="O7" s="90" t="b">
        <v>0</v>
      </c>
      <c r="P7" s="90" t="b">
        <v>0</v>
      </c>
      <c r="Q7" s="90" t="b">
        <v>0</v>
      </c>
      <c r="R7" s="91" t="b">
        <v>0</v>
      </c>
      <c r="S7" s="94">
        <f t="shared" si="0"/>
        <v>0</v>
      </c>
      <c r="T7" s="95" t="b">
        <v>0</v>
      </c>
      <c r="U7" s="90" t="b">
        <v>0</v>
      </c>
      <c r="V7" s="90" t="b">
        <v>0</v>
      </c>
      <c r="W7" s="90" t="b">
        <v>0</v>
      </c>
      <c r="X7" s="90" t="b">
        <v>0</v>
      </c>
      <c r="Y7" s="90" t="b">
        <v>0</v>
      </c>
      <c r="Z7" s="90" t="b">
        <v>0</v>
      </c>
      <c r="AA7" s="91" t="b">
        <v>0</v>
      </c>
      <c r="AB7" s="94">
        <f t="shared" si="1"/>
        <v>0</v>
      </c>
      <c r="AC7" s="95" t="b">
        <v>0</v>
      </c>
      <c r="AD7" s="90" t="b">
        <v>0</v>
      </c>
      <c r="AE7" s="90" t="b">
        <v>0</v>
      </c>
      <c r="AF7" s="90" t="b">
        <v>0</v>
      </c>
      <c r="AG7" s="90" t="b">
        <v>0</v>
      </c>
      <c r="AH7" s="90" t="b">
        <v>0</v>
      </c>
      <c r="AI7" s="91" t="b">
        <v>0</v>
      </c>
      <c r="AJ7" s="94">
        <f t="shared" si="2"/>
        <v>0</v>
      </c>
      <c r="AK7" s="95" t="b">
        <v>0</v>
      </c>
      <c r="AL7" s="90" t="b">
        <v>0</v>
      </c>
      <c r="AM7" s="90" t="b">
        <v>0</v>
      </c>
      <c r="AN7" s="90" t="b">
        <v>0</v>
      </c>
      <c r="AO7" s="90" t="b">
        <v>0</v>
      </c>
      <c r="AP7" s="90" t="b">
        <v>0</v>
      </c>
      <c r="AQ7" s="90" t="b">
        <v>0</v>
      </c>
      <c r="AR7" s="90" t="b">
        <v>0</v>
      </c>
      <c r="AS7" s="91" t="b">
        <v>0</v>
      </c>
      <c r="AT7" s="94">
        <f t="shared" si="3"/>
        <v>0</v>
      </c>
      <c r="AU7" s="95" t="b">
        <v>0</v>
      </c>
      <c r="AV7" s="90" t="b">
        <v>0</v>
      </c>
      <c r="AW7" s="90" t="b">
        <v>0</v>
      </c>
      <c r="AX7" s="90" t="b">
        <v>0</v>
      </c>
      <c r="AY7" s="90" t="b">
        <v>0</v>
      </c>
      <c r="AZ7" s="90" t="b">
        <v>0</v>
      </c>
      <c r="BA7" s="96" t="b">
        <v>0</v>
      </c>
      <c r="BB7" s="97">
        <f t="shared" si="4"/>
        <v>0</v>
      </c>
      <c r="BC7" s="95" t="b">
        <v>0</v>
      </c>
      <c r="BD7" s="90" t="b">
        <v>0</v>
      </c>
      <c r="BE7" s="90" t="b">
        <v>0</v>
      </c>
      <c r="BF7" s="90" t="b">
        <v>0</v>
      </c>
      <c r="BG7" s="90" t="b">
        <v>0</v>
      </c>
      <c r="BH7" s="90" t="b">
        <v>0</v>
      </c>
      <c r="BI7" s="90" t="b">
        <v>0</v>
      </c>
      <c r="BJ7" s="90" t="b">
        <v>0</v>
      </c>
      <c r="BK7" s="91" t="b">
        <v>0</v>
      </c>
      <c r="BL7" s="94">
        <f t="shared" si="5"/>
        <v>0</v>
      </c>
      <c r="BM7" s="95" t="b">
        <v>0</v>
      </c>
      <c r="BN7" s="90" t="b">
        <v>0</v>
      </c>
      <c r="BO7" s="90" t="b">
        <v>0</v>
      </c>
      <c r="BP7" s="90" t="b">
        <v>0</v>
      </c>
      <c r="BQ7" s="90" t="b">
        <v>0</v>
      </c>
      <c r="BR7" s="90" t="b">
        <v>0</v>
      </c>
      <c r="BS7" s="90" t="b">
        <v>0</v>
      </c>
      <c r="BT7" s="96" t="b">
        <v>0</v>
      </c>
      <c r="BU7" s="97">
        <f t="shared" si="6"/>
        <v>0</v>
      </c>
      <c r="BV7" s="95" t="b">
        <v>0</v>
      </c>
      <c r="BW7" s="90" t="b">
        <v>0</v>
      </c>
      <c r="BX7" s="90" t="b">
        <v>0</v>
      </c>
      <c r="BY7" s="90" t="b">
        <v>0</v>
      </c>
      <c r="BZ7" s="90" t="b">
        <v>0</v>
      </c>
      <c r="CA7" s="90" t="b">
        <v>0</v>
      </c>
      <c r="CB7" s="90" t="b">
        <v>0</v>
      </c>
      <c r="CC7" s="96" t="b">
        <v>0</v>
      </c>
      <c r="CD7" s="97">
        <f t="shared" si="7"/>
        <v>0</v>
      </c>
      <c r="CE7" s="88" t="b">
        <v>0</v>
      </c>
      <c r="CF7" s="92" t="b">
        <v>0</v>
      </c>
      <c r="CG7" s="92" t="b">
        <v>0</v>
      </c>
      <c r="CH7" s="92" t="b">
        <v>0</v>
      </c>
      <c r="CI7" s="92" t="b">
        <v>0</v>
      </c>
      <c r="CJ7" s="92" t="b">
        <v>0</v>
      </c>
      <c r="CK7" s="92" t="b">
        <v>0</v>
      </c>
      <c r="CL7" s="94" t="b">
        <v>0</v>
      </c>
      <c r="CM7" s="97">
        <f t="shared" si="8"/>
        <v>0</v>
      </c>
      <c r="CN7" s="97" t="b">
        <v>0</v>
      </c>
      <c r="CO7" s="97" t="b">
        <v>0</v>
      </c>
      <c r="CP7" s="97" t="b">
        <v>0</v>
      </c>
    </row>
    <row r="8" spans="1:94" ht="21" customHeight="1" x14ac:dyDescent="0.15">
      <c r="A8" s="200"/>
      <c r="B8" s="262" t="b">
        <v>0</v>
      </c>
      <c r="C8" s="97" t="b">
        <v>0</v>
      </c>
      <c r="D8" s="95" t="b">
        <v>0</v>
      </c>
      <c r="E8" s="90" t="b">
        <v>0</v>
      </c>
      <c r="F8" s="90" t="b">
        <v>0</v>
      </c>
      <c r="G8" s="90" t="b">
        <v>0</v>
      </c>
      <c r="H8" s="90" t="b">
        <v>0</v>
      </c>
      <c r="I8" s="90" t="b">
        <v>0</v>
      </c>
      <c r="J8" s="90" t="b">
        <v>0</v>
      </c>
      <c r="K8" s="91" t="b">
        <v>0</v>
      </c>
      <c r="L8" s="94">
        <f>COUNTIF(G8:K8,"VRAI")</f>
        <v>0</v>
      </c>
      <c r="M8" s="95" t="b">
        <v>0</v>
      </c>
      <c r="N8" s="90" t="b">
        <v>0</v>
      </c>
      <c r="O8" s="90" t="b">
        <v>0</v>
      </c>
      <c r="P8" s="90" t="b">
        <v>0</v>
      </c>
      <c r="Q8" s="90" t="b">
        <v>0</v>
      </c>
      <c r="R8" s="91" t="b">
        <v>0</v>
      </c>
      <c r="S8" s="94">
        <f t="shared" si="0"/>
        <v>0</v>
      </c>
      <c r="T8" s="95" t="b">
        <v>0</v>
      </c>
      <c r="U8" s="90" t="b">
        <v>0</v>
      </c>
      <c r="V8" s="90" t="b">
        <v>0</v>
      </c>
      <c r="W8" s="90" t="b">
        <v>0</v>
      </c>
      <c r="X8" s="90" t="b">
        <v>0</v>
      </c>
      <c r="Y8" s="90" t="b">
        <v>0</v>
      </c>
      <c r="Z8" s="90" t="b">
        <v>0</v>
      </c>
      <c r="AA8" s="91" t="b">
        <v>0</v>
      </c>
      <c r="AB8" s="94">
        <f t="shared" si="1"/>
        <v>0</v>
      </c>
      <c r="AC8" s="95" t="b">
        <v>0</v>
      </c>
      <c r="AD8" s="90" t="b">
        <v>0</v>
      </c>
      <c r="AE8" s="90" t="b">
        <v>0</v>
      </c>
      <c r="AF8" s="90" t="b">
        <v>0</v>
      </c>
      <c r="AG8" s="90" t="b">
        <v>0</v>
      </c>
      <c r="AH8" s="90" t="b">
        <v>0</v>
      </c>
      <c r="AI8" s="91" t="b">
        <v>0</v>
      </c>
      <c r="AJ8" s="94">
        <f t="shared" si="2"/>
        <v>0</v>
      </c>
      <c r="AK8" s="95" t="b">
        <v>0</v>
      </c>
      <c r="AL8" s="90" t="b">
        <v>0</v>
      </c>
      <c r="AM8" s="90" t="b">
        <v>0</v>
      </c>
      <c r="AN8" s="90" t="b">
        <v>0</v>
      </c>
      <c r="AO8" s="90" t="b">
        <v>0</v>
      </c>
      <c r="AP8" s="90" t="b">
        <v>0</v>
      </c>
      <c r="AQ8" s="90" t="b">
        <v>0</v>
      </c>
      <c r="AR8" s="90" t="b">
        <v>0</v>
      </c>
      <c r="AS8" s="91" t="b">
        <v>0</v>
      </c>
      <c r="AT8" s="94">
        <f t="shared" si="3"/>
        <v>0</v>
      </c>
      <c r="AU8" s="95" t="b">
        <v>0</v>
      </c>
      <c r="AV8" s="90" t="b">
        <v>0</v>
      </c>
      <c r="AW8" s="90" t="b">
        <v>0</v>
      </c>
      <c r="AX8" s="90" t="b">
        <v>0</v>
      </c>
      <c r="AY8" s="90" t="b">
        <v>0</v>
      </c>
      <c r="AZ8" s="90" t="b">
        <v>0</v>
      </c>
      <c r="BA8" s="96" t="b">
        <v>0</v>
      </c>
      <c r="BB8" s="97">
        <f t="shared" si="4"/>
        <v>0</v>
      </c>
      <c r="BC8" s="95" t="b">
        <v>0</v>
      </c>
      <c r="BD8" s="90" t="b">
        <v>0</v>
      </c>
      <c r="BE8" s="90" t="b">
        <v>0</v>
      </c>
      <c r="BF8" s="90" t="b">
        <v>0</v>
      </c>
      <c r="BG8" s="90" t="b">
        <v>0</v>
      </c>
      <c r="BH8" s="90" t="b">
        <v>0</v>
      </c>
      <c r="BI8" s="90" t="b">
        <v>0</v>
      </c>
      <c r="BJ8" s="90" t="b">
        <v>0</v>
      </c>
      <c r="BK8" s="91" t="b">
        <v>0</v>
      </c>
      <c r="BL8" s="94">
        <f t="shared" si="5"/>
        <v>0</v>
      </c>
      <c r="BM8" s="95" t="b">
        <v>0</v>
      </c>
      <c r="BN8" s="90" t="b">
        <v>0</v>
      </c>
      <c r="BO8" s="90" t="b">
        <v>0</v>
      </c>
      <c r="BP8" s="90" t="b">
        <v>0</v>
      </c>
      <c r="BQ8" s="90" t="b">
        <v>0</v>
      </c>
      <c r="BR8" s="90" t="b">
        <v>0</v>
      </c>
      <c r="BS8" s="90" t="b">
        <v>0</v>
      </c>
      <c r="BT8" s="96" t="b">
        <v>0</v>
      </c>
      <c r="BU8" s="97">
        <f t="shared" si="6"/>
        <v>0</v>
      </c>
      <c r="BV8" s="95" t="b">
        <v>0</v>
      </c>
      <c r="BW8" s="90" t="b">
        <v>0</v>
      </c>
      <c r="BX8" s="90" t="b">
        <v>0</v>
      </c>
      <c r="BY8" s="90" t="b">
        <v>0</v>
      </c>
      <c r="BZ8" s="90" t="b">
        <v>0</v>
      </c>
      <c r="CA8" s="90" t="b">
        <v>0</v>
      </c>
      <c r="CB8" s="90" t="b">
        <v>0</v>
      </c>
      <c r="CC8" s="96" t="b">
        <v>0</v>
      </c>
      <c r="CD8" s="97">
        <f t="shared" si="7"/>
        <v>0</v>
      </c>
      <c r="CE8" s="88" t="b">
        <v>0</v>
      </c>
      <c r="CF8" s="92" t="b">
        <v>0</v>
      </c>
      <c r="CG8" s="92" t="b">
        <v>0</v>
      </c>
      <c r="CH8" s="92" t="b">
        <v>0</v>
      </c>
      <c r="CI8" s="92" t="b">
        <v>0</v>
      </c>
      <c r="CJ8" s="92" t="b">
        <v>0</v>
      </c>
      <c r="CK8" s="92" t="b">
        <v>0</v>
      </c>
      <c r="CL8" s="94" t="b">
        <v>0</v>
      </c>
      <c r="CM8" s="97">
        <f t="shared" si="8"/>
        <v>0</v>
      </c>
      <c r="CN8" s="97" t="b">
        <v>0</v>
      </c>
      <c r="CO8" s="97" t="b">
        <v>0</v>
      </c>
      <c r="CP8" s="97" t="b">
        <v>0</v>
      </c>
    </row>
    <row r="9" spans="1:94" ht="21" customHeight="1" x14ac:dyDescent="0.15">
      <c r="A9" s="114"/>
      <c r="B9" s="263" t="b">
        <v>0</v>
      </c>
      <c r="C9" s="97" t="b">
        <v>0</v>
      </c>
      <c r="D9" s="95" t="b">
        <v>0</v>
      </c>
      <c r="E9" s="90" t="b">
        <v>0</v>
      </c>
      <c r="F9" s="90" t="b">
        <v>0</v>
      </c>
      <c r="G9" s="90" t="b">
        <v>0</v>
      </c>
      <c r="H9" s="90" t="b">
        <v>0</v>
      </c>
      <c r="I9" s="90" t="b">
        <v>0</v>
      </c>
      <c r="J9" s="90" t="b">
        <v>0</v>
      </c>
      <c r="K9" s="91" t="b">
        <v>0</v>
      </c>
      <c r="L9" s="94">
        <f>COUNTIF(G9:K9,"VRAI")</f>
        <v>0</v>
      </c>
      <c r="M9" s="95" t="b">
        <v>0</v>
      </c>
      <c r="N9" s="90" t="b">
        <v>0</v>
      </c>
      <c r="O9" s="90" t="b">
        <v>0</v>
      </c>
      <c r="P9" s="90" t="b">
        <v>0</v>
      </c>
      <c r="Q9" s="90" t="b">
        <v>0</v>
      </c>
      <c r="R9" s="91" t="b">
        <v>0</v>
      </c>
      <c r="S9" s="94">
        <f t="shared" si="0"/>
        <v>0</v>
      </c>
      <c r="T9" s="95" t="b">
        <v>0</v>
      </c>
      <c r="U9" s="90" t="b">
        <v>0</v>
      </c>
      <c r="V9" s="90" t="b">
        <v>0</v>
      </c>
      <c r="W9" s="90" t="b">
        <v>0</v>
      </c>
      <c r="X9" s="90" t="b">
        <v>0</v>
      </c>
      <c r="Y9" s="90" t="b">
        <v>0</v>
      </c>
      <c r="Z9" s="90" t="b">
        <v>0</v>
      </c>
      <c r="AA9" s="91" t="b">
        <v>0</v>
      </c>
      <c r="AB9" s="94">
        <f t="shared" si="1"/>
        <v>0</v>
      </c>
      <c r="AC9" s="95" t="b">
        <v>0</v>
      </c>
      <c r="AD9" s="90" t="b">
        <v>0</v>
      </c>
      <c r="AE9" s="90" t="b">
        <v>0</v>
      </c>
      <c r="AF9" s="90" t="b">
        <v>0</v>
      </c>
      <c r="AG9" s="90" t="b">
        <v>0</v>
      </c>
      <c r="AH9" s="90" t="b">
        <v>0</v>
      </c>
      <c r="AI9" s="91" t="b">
        <v>0</v>
      </c>
      <c r="AJ9" s="94">
        <f t="shared" si="2"/>
        <v>0</v>
      </c>
      <c r="AK9" s="95" t="b">
        <v>0</v>
      </c>
      <c r="AL9" s="90" t="b">
        <v>0</v>
      </c>
      <c r="AM9" s="90" t="b">
        <v>0</v>
      </c>
      <c r="AN9" s="90" t="b">
        <v>0</v>
      </c>
      <c r="AO9" s="90" t="b">
        <v>0</v>
      </c>
      <c r="AP9" s="90" t="b">
        <v>0</v>
      </c>
      <c r="AQ9" s="90" t="b">
        <v>0</v>
      </c>
      <c r="AR9" s="90" t="b">
        <v>0</v>
      </c>
      <c r="AS9" s="91" t="b">
        <v>0</v>
      </c>
      <c r="AT9" s="94">
        <f t="shared" si="3"/>
        <v>0</v>
      </c>
      <c r="AU9" s="95" t="b">
        <v>0</v>
      </c>
      <c r="AV9" s="90" t="b">
        <v>0</v>
      </c>
      <c r="AW9" s="90" t="b">
        <v>0</v>
      </c>
      <c r="AX9" s="90" t="b">
        <v>0</v>
      </c>
      <c r="AY9" s="90" t="b">
        <v>0</v>
      </c>
      <c r="AZ9" s="90" t="b">
        <v>0</v>
      </c>
      <c r="BA9" s="96" t="b">
        <v>0</v>
      </c>
      <c r="BB9" s="97">
        <f t="shared" si="4"/>
        <v>0</v>
      </c>
      <c r="BC9" s="95" t="b">
        <v>0</v>
      </c>
      <c r="BD9" s="90" t="b">
        <v>0</v>
      </c>
      <c r="BE9" s="90" t="b">
        <v>0</v>
      </c>
      <c r="BF9" s="90" t="b">
        <v>0</v>
      </c>
      <c r="BG9" s="90" t="b">
        <v>0</v>
      </c>
      <c r="BH9" s="90" t="b">
        <v>0</v>
      </c>
      <c r="BI9" s="90" t="b">
        <v>0</v>
      </c>
      <c r="BJ9" s="90" t="b">
        <v>0</v>
      </c>
      <c r="BK9" s="91" t="b">
        <v>0</v>
      </c>
      <c r="BL9" s="94">
        <f t="shared" si="5"/>
        <v>0</v>
      </c>
      <c r="BM9" s="95" t="b">
        <v>0</v>
      </c>
      <c r="BN9" s="90" t="b">
        <v>0</v>
      </c>
      <c r="BO9" s="90" t="b">
        <v>0</v>
      </c>
      <c r="BP9" s="90" t="b">
        <v>0</v>
      </c>
      <c r="BQ9" s="90" t="b">
        <v>0</v>
      </c>
      <c r="BR9" s="90" t="b">
        <v>0</v>
      </c>
      <c r="BS9" s="90" t="b">
        <v>0</v>
      </c>
      <c r="BT9" s="96" t="b">
        <v>0</v>
      </c>
      <c r="BU9" s="97">
        <f t="shared" si="6"/>
        <v>0</v>
      </c>
      <c r="BV9" s="95" t="b">
        <v>0</v>
      </c>
      <c r="BW9" s="90" t="b">
        <v>0</v>
      </c>
      <c r="BX9" s="90" t="b">
        <v>0</v>
      </c>
      <c r="BY9" s="90" t="b">
        <v>0</v>
      </c>
      <c r="BZ9" s="90" t="b">
        <v>0</v>
      </c>
      <c r="CA9" s="90" t="b">
        <v>0</v>
      </c>
      <c r="CB9" s="90" t="b">
        <v>0</v>
      </c>
      <c r="CC9" s="96" t="b">
        <v>0</v>
      </c>
      <c r="CD9" s="97">
        <f t="shared" si="7"/>
        <v>0</v>
      </c>
      <c r="CE9" s="88" t="b">
        <v>0</v>
      </c>
      <c r="CF9" s="92" t="b">
        <v>0</v>
      </c>
      <c r="CG9" s="92" t="b">
        <v>0</v>
      </c>
      <c r="CH9" s="92" t="b">
        <v>0</v>
      </c>
      <c r="CI9" s="92" t="b">
        <v>0</v>
      </c>
      <c r="CJ9" s="92" t="b">
        <v>0</v>
      </c>
      <c r="CK9" s="92" t="b">
        <v>0</v>
      </c>
      <c r="CL9" s="94" t="b">
        <v>0</v>
      </c>
      <c r="CM9" s="97">
        <f t="shared" si="8"/>
        <v>0</v>
      </c>
      <c r="CN9" s="97" t="b">
        <v>0</v>
      </c>
      <c r="CO9" s="97" t="b">
        <v>0</v>
      </c>
      <c r="CP9" s="97" t="b">
        <v>0</v>
      </c>
    </row>
    <row r="10" spans="1:94" ht="21" customHeight="1" x14ac:dyDescent="0.15">
      <c r="A10" s="200"/>
      <c r="B10" s="263" t="b">
        <v>0</v>
      </c>
      <c r="C10" s="97" t="b">
        <v>0</v>
      </c>
      <c r="D10" s="95" t="b">
        <v>0</v>
      </c>
      <c r="E10" s="90" t="b">
        <v>0</v>
      </c>
      <c r="F10" s="90" t="b">
        <v>0</v>
      </c>
      <c r="G10" s="90" t="b">
        <v>0</v>
      </c>
      <c r="H10" s="90" t="b">
        <v>0</v>
      </c>
      <c r="I10" s="90" t="b">
        <v>0</v>
      </c>
      <c r="J10" s="90" t="b">
        <v>0</v>
      </c>
      <c r="K10" s="91" t="b">
        <v>0</v>
      </c>
      <c r="L10" s="94">
        <f>COUNTIF(G10:K10,"VRAI")</f>
        <v>0</v>
      </c>
      <c r="M10" s="95" t="b">
        <v>0</v>
      </c>
      <c r="N10" s="90" t="b">
        <v>0</v>
      </c>
      <c r="O10" s="90" t="b">
        <v>0</v>
      </c>
      <c r="P10" s="90" t="b">
        <v>0</v>
      </c>
      <c r="Q10" s="90" t="b">
        <v>0</v>
      </c>
      <c r="R10" s="91" t="b">
        <v>0</v>
      </c>
      <c r="S10" s="94">
        <f t="shared" si="0"/>
        <v>0</v>
      </c>
      <c r="T10" s="95" t="b">
        <v>0</v>
      </c>
      <c r="U10" s="90" t="b">
        <v>0</v>
      </c>
      <c r="V10" s="90" t="b">
        <v>0</v>
      </c>
      <c r="W10" s="90" t="b">
        <v>0</v>
      </c>
      <c r="X10" s="90" t="b">
        <v>0</v>
      </c>
      <c r="Y10" s="90" t="b">
        <v>0</v>
      </c>
      <c r="Z10" s="90" t="b">
        <v>0</v>
      </c>
      <c r="AA10" s="91" t="b">
        <v>0</v>
      </c>
      <c r="AB10" s="94">
        <f t="shared" si="1"/>
        <v>0</v>
      </c>
      <c r="AC10" s="95" t="b">
        <v>0</v>
      </c>
      <c r="AD10" s="90" t="b">
        <v>0</v>
      </c>
      <c r="AE10" s="90" t="b">
        <v>0</v>
      </c>
      <c r="AF10" s="90" t="b">
        <v>0</v>
      </c>
      <c r="AG10" s="90" t="b">
        <v>0</v>
      </c>
      <c r="AH10" s="90" t="b">
        <v>0</v>
      </c>
      <c r="AI10" s="91" t="b">
        <v>0</v>
      </c>
      <c r="AJ10" s="94">
        <f t="shared" si="2"/>
        <v>0</v>
      </c>
      <c r="AK10" s="95" t="b">
        <v>0</v>
      </c>
      <c r="AL10" s="90" t="b">
        <v>0</v>
      </c>
      <c r="AM10" s="90" t="b">
        <v>0</v>
      </c>
      <c r="AN10" s="90" t="b">
        <v>0</v>
      </c>
      <c r="AO10" s="90" t="b">
        <v>0</v>
      </c>
      <c r="AP10" s="90" t="b">
        <v>0</v>
      </c>
      <c r="AQ10" s="90" t="b">
        <v>0</v>
      </c>
      <c r="AR10" s="90" t="b">
        <v>0</v>
      </c>
      <c r="AS10" s="91" t="b">
        <v>0</v>
      </c>
      <c r="AT10" s="94">
        <f t="shared" si="3"/>
        <v>0</v>
      </c>
      <c r="AU10" s="95" t="b">
        <v>0</v>
      </c>
      <c r="AV10" s="90" t="b">
        <v>0</v>
      </c>
      <c r="AW10" s="90" t="b">
        <v>0</v>
      </c>
      <c r="AX10" s="90" t="b">
        <v>0</v>
      </c>
      <c r="AY10" s="90" t="b">
        <v>0</v>
      </c>
      <c r="AZ10" s="90" t="b">
        <v>0</v>
      </c>
      <c r="BA10" s="96" t="b">
        <v>0</v>
      </c>
      <c r="BB10" s="97">
        <f t="shared" si="4"/>
        <v>0</v>
      </c>
      <c r="BC10" s="95" t="b">
        <v>0</v>
      </c>
      <c r="BD10" s="90" t="b">
        <v>0</v>
      </c>
      <c r="BE10" s="90" t="b">
        <v>0</v>
      </c>
      <c r="BF10" s="90" t="b">
        <v>0</v>
      </c>
      <c r="BG10" s="90" t="b">
        <v>0</v>
      </c>
      <c r="BH10" s="90" t="b">
        <v>0</v>
      </c>
      <c r="BI10" s="90" t="b">
        <v>0</v>
      </c>
      <c r="BJ10" s="90" t="b">
        <v>0</v>
      </c>
      <c r="BK10" s="91" t="b">
        <v>0</v>
      </c>
      <c r="BL10" s="94">
        <f t="shared" si="5"/>
        <v>0</v>
      </c>
      <c r="BM10" s="95" t="b">
        <v>0</v>
      </c>
      <c r="BN10" s="90" t="b">
        <v>0</v>
      </c>
      <c r="BO10" s="90" t="b">
        <v>0</v>
      </c>
      <c r="BP10" s="90" t="b">
        <v>0</v>
      </c>
      <c r="BQ10" s="90" t="b">
        <v>0</v>
      </c>
      <c r="BR10" s="90" t="b">
        <v>0</v>
      </c>
      <c r="BS10" s="90" t="b">
        <v>0</v>
      </c>
      <c r="BT10" s="96" t="b">
        <v>0</v>
      </c>
      <c r="BU10" s="97">
        <f t="shared" si="6"/>
        <v>0</v>
      </c>
      <c r="BV10" s="95" t="b">
        <v>0</v>
      </c>
      <c r="BW10" s="90" t="b">
        <v>0</v>
      </c>
      <c r="BX10" s="90" t="b">
        <v>0</v>
      </c>
      <c r="BY10" s="90" t="b">
        <v>0</v>
      </c>
      <c r="BZ10" s="90" t="b">
        <v>0</v>
      </c>
      <c r="CA10" s="90" t="b">
        <v>0</v>
      </c>
      <c r="CB10" s="90" t="b">
        <v>0</v>
      </c>
      <c r="CC10" s="96" t="b">
        <v>0</v>
      </c>
      <c r="CD10" s="97">
        <f t="shared" si="7"/>
        <v>0</v>
      </c>
      <c r="CE10" s="88" t="b">
        <v>0</v>
      </c>
      <c r="CF10" s="92" t="b">
        <v>0</v>
      </c>
      <c r="CG10" s="92" t="b">
        <v>0</v>
      </c>
      <c r="CH10" s="92" t="b">
        <v>0</v>
      </c>
      <c r="CI10" s="92" t="b">
        <v>0</v>
      </c>
      <c r="CJ10" s="92" t="b">
        <v>0</v>
      </c>
      <c r="CK10" s="92" t="b">
        <v>0</v>
      </c>
      <c r="CL10" s="94" t="b">
        <v>0</v>
      </c>
      <c r="CM10" s="97">
        <f t="shared" si="8"/>
        <v>0</v>
      </c>
      <c r="CN10" s="97" t="b">
        <v>0</v>
      </c>
      <c r="CO10" s="97" t="b">
        <v>0</v>
      </c>
      <c r="CP10" s="97" t="b">
        <v>0</v>
      </c>
    </row>
    <row r="11" spans="1:94" ht="21" customHeight="1" x14ac:dyDescent="0.15">
      <c r="A11" s="272"/>
      <c r="B11" s="263" t="b">
        <v>0</v>
      </c>
      <c r="C11" s="97" t="b">
        <v>0</v>
      </c>
      <c r="D11" s="95" t="b">
        <v>0</v>
      </c>
      <c r="E11" s="90" t="b">
        <v>0</v>
      </c>
      <c r="F11" s="90" t="b">
        <v>0</v>
      </c>
      <c r="G11" s="90" t="b">
        <v>0</v>
      </c>
      <c r="H11" s="90" t="b">
        <v>0</v>
      </c>
      <c r="I11" s="90" t="b">
        <v>0</v>
      </c>
      <c r="J11" s="90" t="b">
        <v>0</v>
      </c>
      <c r="K11" s="91" t="b">
        <v>0</v>
      </c>
      <c r="L11" s="94">
        <f>COUNTIF(G11:K11,"VRAI")</f>
        <v>0</v>
      </c>
      <c r="M11" s="95" t="b">
        <v>0</v>
      </c>
      <c r="N11" s="90" t="b">
        <v>0</v>
      </c>
      <c r="O11" s="90" t="b">
        <v>0</v>
      </c>
      <c r="P11" s="90" t="b">
        <v>0</v>
      </c>
      <c r="Q11" s="90" t="b">
        <v>0</v>
      </c>
      <c r="R11" s="91" t="b">
        <v>0</v>
      </c>
      <c r="S11" s="94">
        <f t="shared" si="0"/>
        <v>0</v>
      </c>
      <c r="T11" s="95" t="b">
        <v>0</v>
      </c>
      <c r="U11" s="90" t="b">
        <v>0</v>
      </c>
      <c r="V11" s="90" t="b">
        <v>0</v>
      </c>
      <c r="W11" s="90" t="b">
        <v>0</v>
      </c>
      <c r="X11" s="90" t="b">
        <v>0</v>
      </c>
      <c r="Y11" s="90" t="b">
        <v>0</v>
      </c>
      <c r="Z11" s="90" t="b">
        <v>0</v>
      </c>
      <c r="AA11" s="91" t="b">
        <v>0</v>
      </c>
      <c r="AB11" s="94">
        <f t="shared" si="1"/>
        <v>0</v>
      </c>
      <c r="AC11" s="95" t="b">
        <v>0</v>
      </c>
      <c r="AD11" s="90" t="b">
        <v>0</v>
      </c>
      <c r="AE11" s="90" t="b">
        <v>0</v>
      </c>
      <c r="AF11" s="90" t="b">
        <v>0</v>
      </c>
      <c r="AG11" s="90" t="b">
        <v>0</v>
      </c>
      <c r="AH11" s="90" t="b">
        <v>0</v>
      </c>
      <c r="AI11" s="91" t="b">
        <v>0</v>
      </c>
      <c r="AJ11" s="94">
        <f t="shared" si="2"/>
        <v>0</v>
      </c>
      <c r="AK11" s="95" t="b">
        <v>0</v>
      </c>
      <c r="AL11" s="90" t="b">
        <v>0</v>
      </c>
      <c r="AM11" s="90" t="b">
        <v>0</v>
      </c>
      <c r="AN11" s="90" t="b">
        <v>0</v>
      </c>
      <c r="AO11" s="90" t="b">
        <v>0</v>
      </c>
      <c r="AP11" s="90" t="b">
        <v>0</v>
      </c>
      <c r="AQ11" s="90" t="b">
        <v>0</v>
      </c>
      <c r="AR11" s="90" t="b">
        <v>0</v>
      </c>
      <c r="AS11" s="91" t="b">
        <v>0</v>
      </c>
      <c r="AT11" s="94">
        <f t="shared" si="3"/>
        <v>0</v>
      </c>
      <c r="AU11" s="95" t="b">
        <v>0</v>
      </c>
      <c r="AV11" s="90" t="b">
        <v>0</v>
      </c>
      <c r="AW11" s="90" t="b">
        <v>0</v>
      </c>
      <c r="AX11" s="90" t="b">
        <v>0</v>
      </c>
      <c r="AY11" s="90" t="b">
        <v>0</v>
      </c>
      <c r="AZ11" s="90" t="b">
        <v>0</v>
      </c>
      <c r="BA11" s="96" t="b">
        <v>0</v>
      </c>
      <c r="BB11" s="97">
        <f t="shared" si="4"/>
        <v>0</v>
      </c>
      <c r="BC11" s="95" t="b">
        <v>0</v>
      </c>
      <c r="BD11" s="90" t="b">
        <v>0</v>
      </c>
      <c r="BE11" s="90" t="b">
        <v>0</v>
      </c>
      <c r="BF11" s="90" t="b">
        <v>0</v>
      </c>
      <c r="BG11" s="90" t="b">
        <v>0</v>
      </c>
      <c r="BH11" s="90" t="b">
        <v>0</v>
      </c>
      <c r="BI11" s="90" t="b">
        <v>0</v>
      </c>
      <c r="BJ11" s="90" t="b">
        <v>0</v>
      </c>
      <c r="BK11" s="91" t="b">
        <v>0</v>
      </c>
      <c r="BL11" s="94">
        <f t="shared" si="5"/>
        <v>0</v>
      </c>
      <c r="BM11" s="95" t="b">
        <v>0</v>
      </c>
      <c r="BN11" s="90" t="b">
        <v>0</v>
      </c>
      <c r="BO11" s="90" t="b">
        <v>0</v>
      </c>
      <c r="BP11" s="90" t="b">
        <v>0</v>
      </c>
      <c r="BQ11" s="90" t="b">
        <v>0</v>
      </c>
      <c r="BR11" s="90" t="b">
        <v>0</v>
      </c>
      <c r="BS11" s="90" t="b">
        <v>0</v>
      </c>
      <c r="BT11" s="96" t="b">
        <v>0</v>
      </c>
      <c r="BU11" s="97">
        <f t="shared" si="6"/>
        <v>0</v>
      </c>
      <c r="BV11" s="95" t="b">
        <v>0</v>
      </c>
      <c r="BW11" s="90" t="b">
        <v>0</v>
      </c>
      <c r="BX11" s="90" t="b">
        <v>0</v>
      </c>
      <c r="BY11" s="90" t="b">
        <v>0</v>
      </c>
      <c r="BZ11" s="90" t="b">
        <v>0</v>
      </c>
      <c r="CA11" s="90" t="b">
        <v>0</v>
      </c>
      <c r="CB11" s="90" t="b">
        <v>0</v>
      </c>
      <c r="CC11" s="96" t="b">
        <v>0</v>
      </c>
      <c r="CD11" s="97">
        <f t="shared" si="7"/>
        <v>0</v>
      </c>
      <c r="CE11" s="88" t="b">
        <v>0</v>
      </c>
      <c r="CF11" s="92" t="b">
        <v>0</v>
      </c>
      <c r="CG11" s="92" t="b">
        <v>0</v>
      </c>
      <c r="CH11" s="92" t="b">
        <v>0</v>
      </c>
      <c r="CI11" s="92" t="b">
        <v>0</v>
      </c>
      <c r="CJ11" s="92" t="b">
        <v>0</v>
      </c>
      <c r="CK11" s="92" t="b">
        <v>0</v>
      </c>
      <c r="CL11" s="94" t="b">
        <v>0</v>
      </c>
      <c r="CM11" s="97">
        <f t="shared" si="8"/>
        <v>0</v>
      </c>
      <c r="CN11" s="97" t="b">
        <v>0</v>
      </c>
      <c r="CO11" s="97" t="b">
        <v>0</v>
      </c>
      <c r="CP11" s="97" t="b">
        <v>0</v>
      </c>
    </row>
    <row r="12" spans="1:94" ht="21.5" customHeight="1" x14ac:dyDescent="0.15">
      <c r="A12" s="272"/>
      <c r="B12" s="263" t="b">
        <v>0</v>
      </c>
      <c r="C12" s="124" t="b">
        <v>0</v>
      </c>
      <c r="D12" s="122" t="b">
        <v>0</v>
      </c>
      <c r="E12" s="117" t="b">
        <v>0</v>
      </c>
      <c r="F12" s="117" t="b">
        <v>0</v>
      </c>
      <c r="G12" s="117" t="b">
        <v>0</v>
      </c>
      <c r="H12" s="117" t="b">
        <v>0</v>
      </c>
      <c r="I12" s="117" t="b">
        <v>0</v>
      </c>
      <c r="J12" s="117" t="b">
        <v>0</v>
      </c>
      <c r="K12" s="118" t="b">
        <v>0</v>
      </c>
      <c r="L12" s="121">
        <f>COUNTIF(G12:K12,"VRAI")</f>
        <v>0</v>
      </c>
      <c r="M12" s="122" t="b">
        <v>0</v>
      </c>
      <c r="N12" s="117" t="b">
        <v>0</v>
      </c>
      <c r="O12" s="117" t="b">
        <v>0</v>
      </c>
      <c r="P12" s="117" t="b">
        <v>0</v>
      </c>
      <c r="Q12" s="117" t="b">
        <v>0</v>
      </c>
      <c r="R12" s="118" t="b">
        <v>0</v>
      </c>
      <c r="S12" s="121">
        <f t="shared" si="0"/>
        <v>0</v>
      </c>
      <c r="T12" s="122" t="b">
        <v>0</v>
      </c>
      <c r="U12" s="117" t="b">
        <v>0</v>
      </c>
      <c r="V12" s="117" t="b">
        <v>0</v>
      </c>
      <c r="W12" s="117" t="b">
        <v>0</v>
      </c>
      <c r="X12" s="117" t="b">
        <v>0</v>
      </c>
      <c r="Y12" s="117" t="b">
        <v>0</v>
      </c>
      <c r="Z12" s="117" t="b">
        <v>0</v>
      </c>
      <c r="AA12" s="118" t="b">
        <v>0</v>
      </c>
      <c r="AB12" s="121">
        <f t="shared" si="1"/>
        <v>0</v>
      </c>
      <c r="AC12" s="122" t="b">
        <v>0</v>
      </c>
      <c r="AD12" s="117" t="b">
        <v>0</v>
      </c>
      <c r="AE12" s="117" t="b">
        <v>0</v>
      </c>
      <c r="AF12" s="117" t="b">
        <v>0</v>
      </c>
      <c r="AG12" s="117" t="b">
        <v>0</v>
      </c>
      <c r="AH12" s="117" t="b">
        <v>0</v>
      </c>
      <c r="AI12" s="118" t="b">
        <v>0</v>
      </c>
      <c r="AJ12" s="121">
        <f t="shared" si="2"/>
        <v>0</v>
      </c>
      <c r="AK12" s="122" t="b">
        <v>0</v>
      </c>
      <c r="AL12" s="117" t="b">
        <v>0</v>
      </c>
      <c r="AM12" s="117" t="b">
        <v>0</v>
      </c>
      <c r="AN12" s="117" t="b">
        <v>0</v>
      </c>
      <c r="AO12" s="117" t="b">
        <v>0</v>
      </c>
      <c r="AP12" s="117" t="b">
        <v>0</v>
      </c>
      <c r="AQ12" s="117" t="b">
        <v>0</v>
      </c>
      <c r="AR12" s="117" t="b">
        <v>0</v>
      </c>
      <c r="AS12" s="118" t="b">
        <v>0</v>
      </c>
      <c r="AT12" s="121">
        <f t="shared" si="3"/>
        <v>0</v>
      </c>
      <c r="AU12" s="122" t="b">
        <v>0</v>
      </c>
      <c r="AV12" s="117" t="b">
        <v>0</v>
      </c>
      <c r="AW12" s="117" t="b">
        <v>0</v>
      </c>
      <c r="AX12" s="117" t="b">
        <v>0</v>
      </c>
      <c r="AY12" s="117" t="b">
        <v>0</v>
      </c>
      <c r="AZ12" s="117" t="b">
        <v>0</v>
      </c>
      <c r="BA12" s="123" t="b">
        <v>0</v>
      </c>
      <c r="BB12" s="97">
        <f t="shared" si="4"/>
        <v>0</v>
      </c>
      <c r="BC12" s="95" t="b">
        <v>0</v>
      </c>
      <c r="BD12" s="90" t="b">
        <v>0</v>
      </c>
      <c r="BE12" s="90" t="b">
        <v>0</v>
      </c>
      <c r="BF12" s="90" t="b">
        <v>0</v>
      </c>
      <c r="BG12" s="90" t="b">
        <v>0</v>
      </c>
      <c r="BH12" s="90" t="b">
        <v>0</v>
      </c>
      <c r="BI12" s="90" t="b">
        <v>0</v>
      </c>
      <c r="BJ12" s="90" t="b">
        <v>0</v>
      </c>
      <c r="BK12" s="91" t="b">
        <v>0</v>
      </c>
      <c r="BL12" s="94">
        <f t="shared" si="5"/>
        <v>0</v>
      </c>
      <c r="BM12" s="122" t="b">
        <v>0</v>
      </c>
      <c r="BN12" s="117" t="b">
        <v>0</v>
      </c>
      <c r="BO12" s="117" t="b">
        <v>0</v>
      </c>
      <c r="BP12" s="117" t="b">
        <v>0</v>
      </c>
      <c r="BQ12" s="117" t="b">
        <v>0</v>
      </c>
      <c r="BR12" s="117" t="b">
        <v>0</v>
      </c>
      <c r="BS12" s="117" t="b">
        <v>0</v>
      </c>
      <c r="BT12" s="123" t="b">
        <v>0</v>
      </c>
      <c r="BU12" s="97">
        <f t="shared" si="6"/>
        <v>0</v>
      </c>
      <c r="BV12" s="122" t="b">
        <v>0</v>
      </c>
      <c r="BW12" s="117" t="b">
        <v>0</v>
      </c>
      <c r="BX12" s="117" t="b">
        <v>0</v>
      </c>
      <c r="BY12" s="117" t="b">
        <v>0</v>
      </c>
      <c r="BZ12" s="117" t="b">
        <v>0</v>
      </c>
      <c r="CA12" s="117" t="b">
        <v>0</v>
      </c>
      <c r="CB12" s="117" t="b">
        <v>0</v>
      </c>
      <c r="CC12" s="123" t="b">
        <v>0</v>
      </c>
      <c r="CD12" s="97">
        <f t="shared" si="7"/>
        <v>0</v>
      </c>
      <c r="CE12" s="88" t="b">
        <v>0</v>
      </c>
      <c r="CF12" s="92" t="b">
        <v>0</v>
      </c>
      <c r="CG12" s="92" t="b">
        <v>0</v>
      </c>
      <c r="CH12" s="92" t="b">
        <v>0</v>
      </c>
      <c r="CI12" s="92" t="b">
        <v>0</v>
      </c>
      <c r="CJ12" s="92" t="b">
        <v>0</v>
      </c>
      <c r="CK12" s="92" t="b">
        <v>0</v>
      </c>
      <c r="CL12" s="94" t="b">
        <v>0</v>
      </c>
      <c r="CM12" s="97">
        <f t="shared" si="8"/>
        <v>0</v>
      </c>
      <c r="CN12" s="97" t="b">
        <v>0</v>
      </c>
      <c r="CO12" s="97" t="b">
        <v>0</v>
      </c>
      <c r="CP12" s="97" t="b">
        <v>0</v>
      </c>
    </row>
    <row r="13" spans="1:94" ht="22.5" customHeight="1" x14ac:dyDescent="0.15">
      <c r="A13" s="236" t="s">
        <v>170</v>
      </c>
      <c r="B13" s="127"/>
      <c r="C13" s="137">
        <f t="shared" ref="C13:K13" si="9">COUNTIF(C2:C12,"VRAI")</f>
        <v>0</v>
      </c>
      <c r="D13" s="134">
        <f t="shared" si="9"/>
        <v>0</v>
      </c>
      <c r="E13" s="130">
        <f t="shared" si="9"/>
        <v>0</v>
      </c>
      <c r="F13" s="130">
        <f t="shared" si="9"/>
        <v>0</v>
      </c>
      <c r="G13" s="130">
        <f t="shared" si="9"/>
        <v>0</v>
      </c>
      <c r="H13" s="130">
        <f t="shared" si="9"/>
        <v>0</v>
      </c>
      <c r="I13" s="130">
        <f t="shared" si="9"/>
        <v>0</v>
      </c>
      <c r="J13" s="130">
        <f t="shared" si="9"/>
        <v>0</v>
      </c>
      <c r="K13" s="131">
        <f t="shared" si="9"/>
        <v>0</v>
      </c>
      <c r="L13" s="135">
        <f>SUM(L2:L12)</f>
        <v>0</v>
      </c>
      <c r="M13" s="134">
        <f t="shared" ref="M13:R13" si="10">COUNTIF(M2:M12,"VRAI")</f>
        <v>0</v>
      </c>
      <c r="N13" s="130">
        <f t="shared" si="10"/>
        <v>0</v>
      </c>
      <c r="O13" s="130">
        <f t="shared" si="10"/>
        <v>0</v>
      </c>
      <c r="P13" s="130">
        <f t="shared" si="10"/>
        <v>0</v>
      </c>
      <c r="Q13" s="130">
        <f t="shared" si="10"/>
        <v>0</v>
      </c>
      <c r="R13" s="131">
        <f t="shared" si="10"/>
        <v>0</v>
      </c>
      <c r="S13" s="135">
        <f>SUM(S2:S12)</f>
        <v>0</v>
      </c>
      <c r="T13" s="134">
        <f t="shared" ref="T13:AA13" si="11">COUNTIF(T2:T12,"VRAI")</f>
        <v>0</v>
      </c>
      <c r="U13" s="130">
        <f t="shared" si="11"/>
        <v>0</v>
      </c>
      <c r="V13" s="130">
        <f t="shared" si="11"/>
        <v>0</v>
      </c>
      <c r="W13" s="130">
        <f t="shared" si="11"/>
        <v>0</v>
      </c>
      <c r="X13" s="130">
        <f t="shared" si="11"/>
        <v>0</v>
      </c>
      <c r="Y13" s="130">
        <f t="shared" si="11"/>
        <v>0</v>
      </c>
      <c r="Z13" s="130">
        <f t="shared" si="11"/>
        <v>0</v>
      </c>
      <c r="AA13" s="131">
        <f t="shared" si="11"/>
        <v>0</v>
      </c>
      <c r="AB13" s="135">
        <f>SUM(AB2:AB12)</f>
        <v>0</v>
      </c>
      <c r="AC13" s="134">
        <f t="shared" ref="AC13:AI13" si="12">COUNTIF(AC2:AC12,"VRAI")</f>
        <v>0</v>
      </c>
      <c r="AD13" s="130">
        <f t="shared" si="12"/>
        <v>0</v>
      </c>
      <c r="AE13" s="130">
        <f t="shared" si="12"/>
        <v>0</v>
      </c>
      <c r="AF13" s="130">
        <f t="shared" si="12"/>
        <v>0</v>
      </c>
      <c r="AG13" s="130">
        <f t="shared" si="12"/>
        <v>0</v>
      </c>
      <c r="AH13" s="130">
        <f t="shared" si="12"/>
        <v>0</v>
      </c>
      <c r="AI13" s="131">
        <f t="shared" si="12"/>
        <v>0</v>
      </c>
      <c r="AJ13" s="135">
        <f>SUM(AJ2:AJ12)</f>
        <v>0</v>
      </c>
      <c r="AK13" s="134">
        <f t="shared" ref="AK13:AS13" si="13">COUNTIF(AK2:AK12,"VRAI")</f>
        <v>0</v>
      </c>
      <c r="AL13" s="130">
        <f t="shared" si="13"/>
        <v>0</v>
      </c>
      <c r="AM13" s="130">
        <f t="shared" si="13"/>
        <v>0</v>
      </c>
      <c r="AN13" s="130">
        <f t="shared" si="13"/>
        <v>0</v>
      </c>
      <c r="AO13" s="130">
        <f t="shared" si="13"/>
        <v>0</v>
      </c>
      <c r="AP13" s="130">
        <f t="shared" si="13"/>
        <v>0</v>
      </c>
      <c r="AQ13" s="130">
        <f t="shared" si="13"/>
        <v>0</v>
      </c>
      <c r="AR13" s="130">
        <f t="shared" si="13"/>
        <v>0</v>
      </c>
      <c r="AS13" s="131">
        <f t="shared" si="13"/>
        <v>0</v>
      </c>
      <c r="AT13" s="135">
        <f>SUM(AT2:AT12)</f>
        <v>0</v>
      </c>
      <c r="AU13" s="128">
        <f t="shared" ref="AU13:BA13" si="14">COUNTIF(AU2:AU12,"VRAI")</f>
        <v>0</v>
      </c>
      <c r="AV13" s="132">
        <f t="shared" si="14"/>
        <v>0</v>
      </c>
      <c r="AW13" s="132">
        <f t="shared" si="14"/>
        <v>0</v>
      </c>
      <c r="AX13" s="132">
        <f t="shared" si="14"/>
        <v>0</v>
      </c>
      <c r="AY13" s="132">
        <f t="shared" si="14"/>
        <v>0</v>
      </c>
      <c r="AZ13" s="132">
        <f t="shared" si="14"/>
        <v>0</v>
      </c>
      <c r="BA13" s="135">
        <f t="shared" si="14"/>
        <v>0</v>
      </c>
      <c r="BB13" s="165">
        <f>SUM(BB2:BB12)</f>
        <v>0</v>
      </c>
      <c r="BC13" s="242">
        <f t="shared" ref="BC13:BK13" si="15">COUNTIF(BC2:BC12,"VRAI")</f>
        <v>0</v>
      </c>
      <c r="BD13" s="237">
        <f t="shared" si="15"/>
        <v>0</v>
      </c>
      <c r="BE13" s="237">
        <f t="shared" si="15"/>
        <v>0</v>
      </c>
      <c r="BF13" s="237">
        <f t="shared" si="15"/>
        <v>0</v>
      </c>
      <c r="BG13" s="237">
        <f t="shared" si="15"/>
        <v>0</v>
      </c>
      <c r="BH13" s="237">
        <f t="shared" si="15"/>
        <v>0</v>
      </c>
      <c r="BI13" s="237">
        <f t="shared" si="15"/>
        <v>0</v>
      </c>
      <c r="BJ13" s="237">
        <f t="shared" si="15"/>
        <v>0</v>
      </c>
      <c r="BK13" s="238">
        <f t="shared" si="15"/>
        <v>0</v>
      </c>
      <c r="BL13" s="165">
        <f>SUM(BL2:BL12)</f>
        <v>0</v>
      </c>
      <c r="BM13" s="128">
        <f t="shared" ref="BM13:BT13" si="16">COUNTIF(BM2:BM12,"VRAI")</f>
        <v>0</v>
      </c>
      <c r="BN13" s="132">
        <f t="shared" si="16"/>
        <v>0</v>
      </c>
      <c r="BO13" s="132">
        <f t="shared" si="16"/>
        <v>0</v>
      </c>
      <c r="BP13" s="132">
        <f t="shared" si="16"/>
        <v>0</v>
      </c>
      <c r="BQ13" s="132">
        <f t="shared" si="16"/>
        <v>0</v>
      </c>
      <c r="BR13" s="132">
        <f t="shared" si="16"/>
        <v>0</v>
      </c>
      <c r="BS13" s="132">
        <f t="shared" si="16"/>
        <v>0</v>
      </c>
      <c r="BT13" s="135">
        <f t="shared" si="16"/>
        <v>0</v>
      </c>
      <c r="BU13" s="165">
        <f>SUM(BU2:BU12)</f>
        <v>0</v>
      </c>
      <c r="BV13" s="128">
        <f t="shared" ref="BV13:CC13" si="17">COUNTIF(BV2:BV12,"VRAI")</f>
        <v>0</v>
      </c>
      <c r="BW13" s="132">
        <f t="shared" si="17"/>
        <v>0</v>
      </c>
      <c r="BX13" s="132">
        <f t="shared" si="17"/>
        <v>0</v>
      </c>
      <c r="BY13" s="132">
        <f t="shared" si="17"/>
        <v>0</v>
      </c>
      <c r="BZ13" s="132">
        <f t="shared" si="17"/>
        <v>0</v>
      </c>
      <c r="CA13" s="132">
        <f t="shared" si="17"/>
        <v>0</v>
      </c>
      <c r="CB13" s="132">
        <f t="shared" si="17"/>
        <v>0</v>
      </c>
      <c r="CC13" s="135">
        <f t="shared" si="17"/>
        <v>0</v>
      </c>
      <c r="CD13" s="165">
        <f>SUM(CD2:CD12)</f>
        <v>0</v>
      </c>
      <c r="CE13" s="242">
        <f t="shared" ref="CE13:CL13" si="18">COUNTIF(CE2:CE12,"VRAI")</f>
        <v>0</v>
      </c>
      <c r="CF13" s="237">
        <f t="shared" si="18"/>
        <v>0</v>
      </c>
      <c r="CG13" s="237">
        <f t="shared" si="18"/>
        <v>0</v>
      </c>
      <c r="CH13" s="237">
        <f t="shared" si="18"/>
        <v>0</v>
      </c>
      <c r="CI13" s="237">
        <f t="shared" si="18"/>
        <v>0</v>
      </c>
      <c r="CJ13" s="237">
        <f t="shared" si="18"/>
        <v>0</v>
      </c>
      <c r="CK13" s="237">
        <f t="shared" si="18"/>
        <v>0</v>
      </c>
      <c r="CL13" s="238">
        <f t="shared" si="18"/>
        <v>0</v>
      </c>
      <c r="CM13" s="165">
        <f>SUM(CM2:CM12)</f>
        <v>0</v>
      </c>
      <c r="CN13" s="273"/>
      <c r="CO13" s="273"/>
      <c r="CP13" s="273"/>
    </row>
  </sheetData>
  <pageMargins left="1" right="1" top="1" bottom="1" header="0.27777800000000002" footer="0.27777800000000002"/>
  <pageSetup scale="113" orientation="portrait"/>
  <headerFooter>
    <oddFooter>&amp;C&amp;"Helvetica,Regular"&amp;11&amp;K000000&amp;P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O25"/>
  <sheetViews>
    <sheetView showGridLines="0" workbookViewId="0">
      <pane xSplit="2" ySplit="1" topLeftCell="C2" activePane="bottomRight" state="frozen"/>
      <selection pane="topRight"/>
      <selection pane="bottomLeft"/>
      <selection pane="bottomRight" activeCell="C2" sqref="C2"/>
    </sheetView>
  </sheetViews>
  <sheetFormatPr baseColWidth="10" defaultColWidth="16.33203125" defaultRowHeight="18" customHeight="1" x14ac:dyDescent="0.15"/>
  <cols>
    <col min="1" max="1" width="28" style="274" customWidth="1"/>
    <col min="2" max="93" width="10" style="274" customWidth="1"/>
    <col min="94" max="94" width="16.33203125" style="274" customWidth="1"/>
    <col min="95" max="16384" width="16.33203125" style="274"/>
  </cols>
  <sheetData>
    <row r="1" spans="1:93" ht="22.5" customHeight="1" x14ac:dyDescent="0.15">
      <c r="A1" s="70" t="s">
        <v>166</v>
      </c>
      <c r="B1" s="275" t="s">
        <v>173</v>
      </c>
      <c r="C1" s="143" t="s">
        <v>162</v>
      </c>
      <c r="D1" s="78">
        <v>44453</v>
      </c>
      <c r="E1" s="73">
        <v>44456</v>
      </c>
      <c r="F1" s="73">
        <v>44460</v>
      </c>
      <c r="G1" s="73">
        <v>44463</v>
      </c>
      <c r="H1" s="73">
        <v>44467</v>
      </c>
      <c r="I1" s="73"/>
      <c r="J1" s="73"/>
      <c r="K1" s="74"/>
      <c r="L1" s="79">
        <v>41883</v>
      </c>
      <c r="M1" s="78">
        <v>44470</v>
      </c>
      <c r="N1" s="73">
        <v>44474</v>
      </c>
      <c r="O1" s="73">
        <v>44477</v>
      </c>
      <c r="P1" s="73">
        <v>44481</v>
      </c>
      <c r="Q1" s="73">
        <v>44484</v>
      </c>
      <c r="R1" s="73">
        <v>44488</v>
      </c>
      <c r="S1" s="74">
        <v>44491</v>
      </c>
      <c r="T1" s="79">
        <v>41913</v>
      </c>
      <c r="U1" s="78">
        <v>44509</v>
      </c>
      <c r="V1" s="73">
        <v>44512</v>
      </c>
      <c r="W1" s="73">
        <v>44516</v>
      </c>
      <c r="X1" s="73">
        <v>44519</v>
      </c>
      <c r="Y1" s="73">
        <v>44526</v>
      </c>
      <c r="Z1" s="73">
        <v>44530</v>
      </c>
      <c r="AA1" s="73"/>
      <c r="AB1" s="74"/>
      <c r="AC1" s="79">
        <v>41944</v>
      </c>
      <c r="AD1" s="78">
        <v>44533</v>
      </c>
      <c r="AE1" s="73"/>
      <c r="AF1" s="73"/>
      <c r="AG1" s="73"/>
      <c r="AH1" s="73"/>
      <c r="AI1" s="73"/>
      <c r="AJ1" s="74"/>
      <c r="AK1" s="79">
        <v>41974</v>
      </c>
      <c r="AL1" s="78"/>
      <c r="AM1" s="73"/>
      <c r="AN1" s="73"/>
      <c r="AO1" s="73"/>
      <c r="AP1" s="73"/>
      <c r="AQ1" s="73"/>
      <c r="AR1" s="73"/>
      <c r="AS1" s="73"/>
      <c r="AT1" s="74"/>
      <c r="AU1" s="79">
        <v>41640</v>
      </c>
      <c r="AV1" s="78"/>
      <c r="AW1" s="73"/>
      <c r="AX1" s="73"/>
      <c r="AY1" s="73"/>
      <c r="AZ1" s="73"/>
      <c r="BA1" s="73"/>
      <c r="BB1" s="83"/>
      <c r="BC1" s="267">
        <v>41671</v>
      </c>
      <c r="BD1" s="78"/>
      <c r="BE1" s="73"/>
      <c r="BF1" s="73"/>
      <c r="BG1" s="73"/>
      <c r="BH1" s="73"/>
      <c r="BI1" s="74"/>
      <c r="BJ1" s="72"/>
      <c r="BK1" s="73"/>
      <c r="BL1" s="74"/>
      <c r="BM1" s="79">
        <v>41699</v>
      </c>
      <c r="BN1" s="78"/>
      <c r="BO1" s="73"/>
      <c r="BP1" s="73"/>
      <c r="BQ1" s="73"/>
      <c r="BR1" s="73"/>
      <c r="BS1" s="83"/>
      <c r="BT1" s="267">
        <v>41730</v>
      </c>
      <c r="BU1" s="78"/>
      <c r="BV1" s="73"/>
      <c r="BW1" s="73"/>
      <c r="BX1" s="73"/>
      <c r="BY1" s="73"/>
      <c r="BZ1" s="73"/>
      <c r="CA1" s="73"/>
      <c r="CB1" s="74"/>
      <c r="CC1" s="79">
        <v>41760</v>
      </c>
      <c r="CD1" s="84"/>
      <c r="CE1" s="85"/>
      <c r="CF1" s="85"/>
      <c r="CG1" s="85"/>
      <c r="CH1" s="85"/>
      <c r="CI1" s="85"/>
      <c r="CJ1" s="85"/>
      <c r="CK1" s="80"/>
      <c r="CL1" s="276">
        <v>42164</v>
      </c>
      <c r="CM1" s="76"/>
      <c r="CN1" s="76"/>
      <c r="CO1" s="277"/>
    </row>
    <row r="2" spans="1:93" ht="21" customHeight="1" x14ac:dyDescent="0.15">
      <c r="A2" s="162" t="s">
        <v>135</v>
      </c>
      <c r="B2" s="278" t="b">
        <v>1</v>
      </c>
      <c r="C2" s="97" t="b">
        <v>1</v>
      </c>
      <c r="D2" s="95" t="b">
        <v>1</v>
      </c>
      <c r="E2" s="90" t="b">
        <v>1</v>
      </c>
      <c r="F2" s="90" t="b">
        <v>1</v>
      </c>
      <c r="G2" s="90" t="b">
        <v>1</v>
      </c>
      <c r="H2" s="90" t="b">
        <v>1</v>
      </c>
      <c r="I2" s="90" t="b">
        <v>0</v>
      </c>
      <c r="J2" s="90" t="b">
        <v>0</v>
      </c>
      <c r="K2" s="91" t="b">
        <v>0</v>
      </c>
      <c r="L2" s="94">
        <f t="shared" ref="L2:L24" si="0">COUNTIF(D2:K2,"vrai")</f>
        <v>5</v>
      </c>
      <c r="M2" s="95" t="b">
        <v>1</v>
      </c>
      <c r="N2" s="90" t="b">
        <v>1</v>
      </c>
      <c r="O2" s="90" t="b">
        <v>1</v>
      </c>
      <c r="P2" s="90" t="b">
        <v>1</v>
      </c>
      <c r="Q2" s="90" t="b">
        <v>1</v>
      </c>
      <c r="R2" s="90" t="b">
        <v>1</v>
      </c>
      <c r="S2" s="91" t="b">
        <v>1</v>
      </c>
      <c r="T2" s="94">
        <f t="shared" ref="T2:T24" si="1">COUNTIF(M2:S2,"VRAI")</f>
        <v>7</v>
      </c>
      <c r="U2" s="95" t="b">
        <v>1</v>
      </c>
      <c r="V2" s="90" t="b">
        <v>1</v>
      </c>
      <c r="W2" s="90" t="b">
        <v>1</v>
      </c>
      <c r="X2" s="90" t="b">
        <v>1</v>
      </c>
      <c r="Y2" s="90" t="b">
        <v>1</v>
      </c>
      <c r="Z2" s="90" t="b">
        <v>1</v>
      </c>
      <c r="AA2" s="90" t="b">
        <v>0</v>
      </c>
      <c r="AB2" s="91" t="b">
        <v>0</v>
      </c>
      <c r="AC2" s="94">
        <f t="shared" ref="AC2:AC24" si="2">COUNTIF(U2:AB2,"VRAI")</f>
        <v>6</v>
      </c>
      <c r="AD2" s="95" t="b">
        <v>1</v>
      </c>
      <c r="AE2" s="90" t="b">
        <v>0</v>
      </c>
      <c r="AF2" s="90" t="b">
        <v>0</v>
      </c>
      <c r="AG2" s="90" t="b">
        <v>0</v>
      </c>
      <c r="AH2" s="90" t="b">
        <v>0</v>
      </c>
      <c r="AI2" s="90" t="b">
        <v>0</v>
      </c>
      <c r="AJ2" s="91" t="b">
        <v>0</v>
      </c>
      <c r="AK2" s="94">
        <f t="shared" ref="AK2:AK24" si="3">COUNTIF(AD2:AJ2,"VRAI")</f>
        <v>1</v>
      </c>
      <c r="AL2" s="95" t="b">
        <v>0</v>
      </c>
      <c r="AM2" s="90" t="b">
        <v>0</v>
      </c>
      <c r="AN2" s="90" t="b">
        <v>0</v>
      </c>
      <c r="AO2" s="90" t="b">
        <v>0</v>
      </c>
      <c r="AP2" s="90" t="b">
        <v>0</v>
      </c>
      <c r="AQ2" s="90" t="b">
        <v>0</v>
      </c>
      <c r="AR2" s="90" t="b">
        <v>0</v>
      </c>
      <c r="AS2" s="90" t="b">
        <v>0</v>
      </c>
      <c r="AT2" s="91" t="b">
        <v>0</v>
      </c>
      <c r="AU2" s="94">
        <f t="shared" ref="AU2:AU24" si="4">COUNTIF(AL2:AT2,"vrai")</f>
        <v>0</v>
      </c>
      <c r="AV2" s="95" t="b">
        <v>0</v>
      </c>
      <c r="AW2" s="90" t="b">
        <v>0</v>
      </c>
      <c r="AX2" s="90" t="b">
        <v>0</v>
      </c>
      <c r="AY2" s="90" t="b">
        <v>0</v>
      </c>
      <c r="AZ2" s="90" t="b">
        <v>0</v>
      </c>
      <c r="BA2" s="90" t="b">
        <v>0</v>
      </c>
      <c r="BB2" s="91" t="b">
        <v>0</v>
      </c>
      <c r="BC2" s="94">
        <f t="shared" ref="BC2:BC24" si="5">COUNTIF(AV2:BB2,"VRAI")</f>
        <v>0</v>
      </c>
      <c r="BD2" s="88" t="b">
        <v>0</v>
      </c>
      <c r="BE2" s="92" t="b">
        <v>0</v>
      </c>
      <c r="BF2" s="92" t="b">
        <v>0</v>
      </c>
      <c r="BG2" s="92" t="b">
        <v>0</v>
      </c>
      <c r="BH2" s="92" t="b">
        <v>0</v>
      </c>
      <c r="BI2" s="94" t="b">
        <v>0</v>
      </c>
      <c r="BJ2" s="88" t="b">
        <v>0</v>
      </c>
      <c r="BK2" s="92" t="b">
        <v>0</v>
      </c>
      <c r="BL2" s="92" t="b">
        <v>0</v>
      </c>
      <c r="BM2" s="94">
        <f t="shared" ref="BM2:BM24" si="6">COUNTIF(BD2:BL2,"VRAI")</f>
        <v>0</v>
      </c>
      <c r="BN2" s="95" t="b">
        <v>0</v>
      </c>
      <c r="BO2" s="90" t="b">
        <v>0</v>
      </c>
      <c r="BP2" s="90" t="b">
        <v>0</v>
      </c>
      <c r="BQ2" s="90" t="b">
        <v>0</v>
      </c>
      <c r="BR2" s="90" t="b">
        <v>0</v>
      </c>
      <c r="BS2" s="91" t="b">
        <v>0</v>
      </c>
      <c r="BT2" s="94">
        <f t="shared" ref="BT2:BT24" si="7">COUNTIF(BN2:BS2,"VRAI")</f>
        <v>0</v>
      </c>
      <c r="BU2" s="95" t="b">
        <v>0</v>
      </c>
      <c r="BV2" s="90" t="b">
        <v>0</v>
      </c>
      <c r="BW2" s="90" t="b">
        <v>0</v>
      </c>
      <c r="BX2" s="90" t="b">
        <v>0</v>
      </c>
      <c r="BY2" s="90" t="b">
        <v>0</v>
      </c>
      <c r="BZ2" s="90" t="b">
        <v>0</v>
      </c>
      <c r="CA2" s="90" t="b">
        <v>0</v>
      </c>
      <c r="CB2" s="91" t="b">
        <v>0</v>
      </c>
      <c r="CC2" s="94">
        <f t="shared" ref="CC2:CC24" si="8">COUNTIF(BU2:CB2,"VRAI")</f>
        <v>0</v>
      </c>
      <c r="CD2" s="95" t="b">
        <v>0</v>
      </c>
      <c r="CE2" s="90" t="b">
        <v>0</v>
      </c>
      <c r="CF2" s="90" t="b">
        <v>0</v>
      </c>
      <c r="CG2" s="90" t="b">
        <v>0</v>
      </c>
      <c r="CH2" s="90" t="b">
        <v>0</v>
      </c>
      <c r="CI2" s="90" t="b">
        <v>0</v>
      </c>
      <c r="CJ2" s="90" t="b">
        <v>0</v>
      </c>
      <c r="CK2" s="91" t="b">
        <v>0</v>
      </c>
      <c r="CL2" s="92">
        <f t="shared" ref="CL2:CL24" si="9">COUNTIF(CD2:CK2,"VRAI")</f>
        <v>0</v>
      </c>
      <c r="CM2" s="92" t="b">
        <v>0</v>
      </c>
      <c r="CN2" s="92" t="b">
        <v>0</v>
      </c>
      <c r="CO2" s="94" t="b">
        <v>0</v>
      </c>
    </row>
    <row r="3" spans="1:93" ht="21" customHeight="1" x14ac:dyDescent="0.15">
      <c r="A3" s="162" t="s">
        <v>141</v>
      </c>
      <c r="B3" s="258" t="b">
        <v>1</v>
      </c>
      <c r="C3" s="97" t="b">
        <v>1</v>
      </c>
      <c r="D3" s="95" t="b">
        <v>0</v>
      </c>
      <c r="E3" s="90" t="b">
        <v>0</v>
      </c>
      <c r="F3" s="90" t="b">
        <v>0</v>
      </c>
      <c r="G3" s="90" t="b">
        <v>1</v>
      </c>
      <c r="H3" s="90" t="b">
        <v>0</v>
      </c>
      <c r="I3" s="90" t="b">
        <v>0</v>
      </c>
      <c r="J3" s="90" t="b">
        <v>0</v>
      </c>
      <c r="K3" s="91" t="b">
        <v>0</v>
      </c>
      <c r="L3" s="94">
        <f t="shared" si="0"/>
        <v>1</v>
      </c>
      <c r="M3" s="95" t="b">
        <v>1</v>
      </c>
      <c r="N3" s="90" t="b">
        <v>0</v>
      </c>
      <c r="O3" s="90" t="b">
        <v>1</v>
      </c>
      <c r="P3" s="90" t="b">
        <v>0</v>
      </c>
      <c r="Q3" s="90" t="b">
        <v>1</v>
      </c>
      <c r="R3" s="90" t="b">
        <v>0</v>
      </c>
      <c r="S3" s="91" t="b">
        <v>0</v>
      </c>
      <c r="T3" s="94">
        <f t="shared" si="1"/>
        <v>3</v>
      </c>
      <c r="U3" s="95" t="b">
        <v>0</v>
      </c>
      <c r="V3" s="90" t="b">
        <v>1</v>
      </c>
      <c r="W3" s="90" t="b">
        <v>0</v>
      </c>
      <c r="X3" s="90" t="b">
        <v>0</v>
      </c>
      <c r="Y3" s="90" t="b">
        <v>0</v>
      </c>
      <c r="Z3" s="90" t="b">
        <v>0</v>
      </c>
      <c r="AA3" s="90" t="b">
        <v>0</v>
      </c>
      <c r="AB3" s="91" t="b">
        <v>0</v>
      </c>
      <c r="AC3" s="94">
        <f t="shared" si="2"/>
        <v>1</v>
      </c>
      <c r="AD3" s="95" t="b">
        <v>0</v>
      </c>
      <c r="AE3" s="90" t="b">
        <v>0</v>
      </c>
      <c r="AF3" s="90" t="b">
        <v>0</v>
      </c>
      <c r="AG3" s="90" t="b">
        <v>0</v>
      </c>
      <c r="AH3" s="90" t="b">
        <v>0</v>
      </c>
      <c r="AI3" s="90" t="b">
        <v>0</v>
      </c>
      <c r="AJ3" s="91" t="b">
        <v>0</v>
      </c>
      <c r="AK3" s="94">
        <f t="shared" si="3"/>
        <v>0</v>
      </c>
      <c r="AL3" s="95" t="b">
        <v>0</v>
      </c>
      <c r="AM3" s="90" t="b">
        <v>0</v>
      </c>
      <c r="AN3" s="90" t="b">
        <v>0</v>
      </c>
      <c r="AO3" s="90" t="b">
        <v>0</v>
      </c>
      <c r="AP3" s="90" t="b">
        <v>0</v>
      </c>
      <c r="AQ3" s="90" t="b">
        <v>0</v>
      </c>
      <c r="AR3" s="90" t="b">
        <v>0</v>
      </c>
      <c r="AS3" s="90" t="b">
        <v>0</v>
      </c>
      <c r="AT3" s="91" t="b">
        <v>0</v>
      </c>
      <c r="AU3" s="94">
        <f t="shared" si="4"/>
        <v>0</v>
      </c>
      <c r="AV3" s="95" t="b">
        <v>0</v>
      </c>
      <c r="AW3" s="90" t="b">
        <v>0</v>
      </c>
      <c r="AX3" s="90" t="b">
        <v>0</v>
      </c>
      <c r="AY3" s="90" t="b">
        <v>0</v>
      </c>
      <c r="AZ3" s="90" t="b">
        <v>0</v>
      </c>
      <c r="BA3" s="90" t="b">
        <v>0</v>
      </c>
      <c r="BB3" s="91" t="b">
        <v>0</v>
      </c>
      <c r="BC3" s="94">
        <f t="shared" si="5"/>
        <v>0</v>
      </c>
      <c r="BD3" s="88" t="b">
        <v>0</v>
      </c>
      <c r="BE3" s="92" t="b">
        <v>0</v>
      </c>
      <c r="BF3" s="92" t="b">
        <v>0</v>
      </c>
      <c r="BG3" s="92" t="b">
        <v>0</v>
      </c>
      <c r="BH3" s="92" t="b">
        <v>0</v>
      </c>
      <c r="BI3" s="94" t="b">
        <v>0</v>
      </c>
      <c r="BJ3" s="88" t="b">
        <v>0</v>
      </c>
      <c r="BK3" s="92" t="b">
        <v>0</v>
      </c>
      <c r="BL3" s="92" t="b">
        <v>0</v>
      </c>
      <c r="BM3" s="94">
        <f t="shared" si="6"/>
        <v>0</v>
      </c>
      <c r="BN3" s="95" t="b">
        <v>0</v>
      </c>
      <c r="BO3" s="90" t="b">
        <v>0</v>
      </c>
      <c r="BP3" s="90" t="b">
        <v>0</v>
      </c>
      <c r="BQ3" s="90" t="b">
        <v>0</v>
      </c>
      <c r="BR3" s="90" t="b">
        <v>0</v>
      </c>
      <c r="BS3" s="91" t="b">
        <v>0</v>
      </c>
      <c r="BT3" s="94">
        <f t="shared" si="7"/>
        <v>0</v>
      </c>
      <c r="BU3" s="95" t="b">
        <v>0</v>
      </c>
      <c r="BV3" s="90" t="b">
        <v>0</v>
      </c>
      <c r="BW3" s="90" t="b">
        <v>0</v>
      </c>
      <c r="BX3" s="90" t="b">
        <v>0</v>
      </c>
      <c r="BY3" s="90" t="b">
        <v>0</v>
      </c>
      <c r="BZ3" s="90" t="b">
        <v>0</v>
      </c>
      <c r="CA3" s="90" t="b">
        <v>0</v>
      </c>
      <c r="CB3" s="91" t="b">
        <v>0</v>
      </c>
      <c r="CC3" s="94">
        <f t="shared" si="8"/>
        <v>0</v>
      </c>
      <c r="CD3" s="95" t="b">
        <v>0</v>
      </c>
      <c r="CE3" s="90" t="b">
        <v>0</v>
      </c>
      <c r="CF3" s="90" t="b">
        <v>0</v>
      </c>
      <c r="CG3" s="90" t="b">
        <v>0</v>
      </c>
      <c r="CH3" s="90" t="b">
        <v>0</v>
      </c>
      <c r="CI3" s="90" t="b">
        <v>0</v>
      </c>
      <c r="CJ3" s="90" t="b">
        <v>0</v>
      </c>
      <c r="CK3" s="91" t="b">
        <v>0</v>
      </c>
      <c r="CL3" s="92">
        <f t="shared" si="9"/>
        <v>0</v>
      </c>
      <c r="CM3" s="92" t="b">
        <v>0</v>
      </c>
      <c r="CN3" s="92" t="b">
        <v>0</v>
      </c>
      <c r="CO3" s="94" t="b">
        <v>0</v>
      </c>
    </row>
    <row r="4" spans="1:93" ht="21" customHeight="1" x14ac:dyDescent="0.15">
      <c r="A4" s="162" t="s">
        <v>139</v>
      </c>
      <c r="B4" s="258" t="b">
        <v>0</v>
      </c>
      <c r="C4" s="97" t="b">
        <v>1</v>
      </c>
      <c r="D4" s="95" t="b">
        <v>0</v>
      </c>
      <c r="E4" s="90" t="b">
        <v>0</v>
      </c>
      <c r="F4" s="90" t="b">
        <v>0</v>
      </c>
      <c r="G4" s="90" t="b">
        <v>1</v>
      </c>
      <c r="H4" s="90" t="b">
        <v>0</v>
      </c>
      <c r="I4" s="90" t="b">
        <v>0</v>
      </c>
      <c r="J4" s="90" t="b">
        <v>0</v>
      </c>
      <c r="K4" s="91" t="b">
        <v>0</v>
      </c>
      <c r="L4" s="94">
        <f t="shared" si="0"/>
        <v>1</v>
      </c>
      <c r="M4" s="95" t="b">
        <v>0</v>
      </c>
      <c r="N4" s="90" t="b">
        <v>0</v>
      </c>
      <c r="O4" s="90" t="b">
        <v>1</v>
      </c>
      <c r="P4" s="90" t="b">
        <v>0</v>
      </c>
      <c r="Q4" s="90" t="b">
        <v>1</v>
      </c>
      <c r="R4" s="90" t="b">
        <v>0</v>
      </c>
      <c r="S4" s="91" t="b">
        <v>1</v>
      </c>
      <c r="T4" s="94">
        <f t="shared" si="1"/>
        <v>3</v>
      </c>
      <c r="U4" s="95" t="b">
        <v>0</v>
      </c>
      <c r="V4" s="90" t="b">
        <v>1</v>
      </c>
      <c r="W4" s="90" t="b">
        <v>0</v>
      </c>
      <c r="X4" s="90" t="b">
        <v>1</v>
      </c>
      <c r="Y4" s="90" t="b">
        <v>1</v>
      </c>
      <c r="Z4" s="90" t="b">
        <v>0</v>
      </c>
      <c r="AA4" s="90" t="b">
        <v>0</v>
      </c>
      <c r="AB4" s="91" t="b">
        <v>0</v>
      </c>
      <c r="AC4" s="94">
        <f t="shared" si="2"/>
        <v>3</v>
      </c>
      <c r="AD4" s="95" t="b">
        <v>0</v>
      </c>
      <c r="AE4" s="90" t="b">
        <v>0</v>
      </c>
      <c r="AF4" s="90" t="b">
        <v>0</v>
      </c>
      <c r="AG4" s="90" t="b">
        <v>0</v>
      </c>
      <c r="AH4" s="90" t="b">
        <v>0</v>
      </c>
      <c r="AI4" s="90" t="b">
        <v>0</v>
      </c>
      <c r="AJ4" s="91" t="b">
        <v>0</v>
      </c>
      <c r="AK4" s="94">
        <f t="shared" si="3"/>
        <v>0</v>
      </c>
      <c r="AL4" s="95" t="b">
        <v>0</v>
      </c>
      <c r="AM4" s="90" t="b">
        <v>0</v>
      </c>
      <c r="AN4" s="90" t="b">
        <v>0</v>
      </c>
      <c r="AO4" s="90" t="b">
        <v>0</v>
      </c>
      <c r="AP4" s="90" t="b">
        <v>0</v>
      </c>
      <c r="AQ4" s="90" t="b">
        <v>0</v>
      </c>
      <c r="AR4" s="90" t="b">
        <v>0</v>
      </c>
      <c r="AS4" s="90" t="b">
        <v>0</v>
      </c>
      <c r="AT4" s="91" t="b">
        <v>0</v>
      </c>
      <c r="AU4" s="94">
        <f t="shared" si="4"/>
        <v>0</v>
      </c>
      <c r="AV4" s="95" t="b">
        <v>0</v>
      </c>
      <c r="AW4" s="90" t="b">
        <v>0</v>
      </c>
      <c r="AX4" s="90" t="b">
        <v>0</v>
      </c>
      <c r="AY4" s="90" t="b">
        <v>0</v>
      </c>
      <c r="AZ4" s="90" t="b">
        <v>0</v>
      </c>
      <c r="BA4" s="90" t="b">
        <v>0</v>
      </c>
      <c r="BB4" s="91" t="b">
        <v>0</v>
      </c>
      <c r="BC4" s="94">
        <f t="shared" si="5"/>
        <v>0</v>
      </c>
      <c r="BD4" s="88" t="b">
        <v>0</v>
      </c>
      <c r="BE4" s="92" t="b">
        <v>0</v>
      </c>
      <c r="BF4" s="92" t="b">
        <v>0</v>
      </c>
      <c r="BG4" s="92" t="b">
        <v>0</v>
      </c>
      <c r="BH4" s="92" t="b">
        <v>0</v>
      </c>
      <c r="BI4" s="94" t="b">
        <v>0</v>
      </c>
      <c r="BJ4" s="88" t="b">
        <v>0</v>
      </c>
      <c r="BK4" s="92" t="b">
        <v>0</v>
      </c>
      <c r="BL4" s="92" t="b">
        <v>0</v>
      </c>
      <c r="BM4" s="94">
        <f t="shared" si="6"/>
        <v>0</v>
      </c>
      <c r="BN4" s="95" t="b">
        <v>0</v>
      </c>
      <c r="BO4" s="90" t="b">
        <v>0</v>
      </c>
      <c r="BP4" s="90" t="b">
        <v>0</v>
      </c>
      <c r="BQ4" s="90" t="b">
        <v>0</v>
      </c>
      <c r="BR4" s="90" t="b">
        <v>0</v>
      </c>
      <c r="BS4" s="91" t="b">
        <v>0</v>
      </c>
      <c r="BT4" s="94">
        <f t="shared" si="7"/>
        <v>0</v>
      </c>
      <c r="BU4" s="95" t="b">
        <v>0</v>
      </c>
      <c r="BV4" s="90" t="b">
        <v>0</v>
      </c>
      <c r="BW4" s="90" t="b">
        <v>0</v>
      </c>
      <c r="BX4" s="90" t="b">
        <v>0</v>
      </c>
      <c r="BY4" s="90" t="b">
        <v>0</v>
      </c>
      <c r="BZ4" s="90" t="b">
        <v>0</v>
      </c>
      <c r="CA4" s="90" t="b">
        <v>0</v>
      </c>
      <c r="CB4" s="91" t="b">
        <v>0</v>
      </c>
      <c r="CC4" s="94">
        <f t="shared" si="8"/>
        <v>0</v>
      </c>
      <c r="CD4" s="95" t="b">
        <v>0</v>
      </c>
      <c r="CE4" s="90" t="b">
        <v>0</v>
      </c>
      <c r="CF4" s="90" t="b">
        <v>0</v>
      </c>
      <c r="CG4" s="90" t="b">
        <v>0</v>
      </c>
      <c r="CH4" s="90" t="b">
        <v>0</v>
      </c>
      <c r="CI4" s="90" t="b">
        <v>0</v>
      </c>
      <c r="CJ4" s="90" t="b">
        <v>0</v>
      </c>
      <c r="CK4" s="91" t="b">
        <v>0</v>
      </c>
      <c r="CL4" s="92">
        <f t="shared" si="9"/>
        <v>0</v>
      </c>
      <c r="CM4" s="92" t="b">
        <v>0</v>
      </c>
      <c r="CN4" s="92" t="b">
        <v>0</v>
      </c>
      <c r="CO4" s="94" t="b">
        <v>0</v>
      </c>
    </row>
    <row r="5" spans="1:93" ht="21" customHeight="1" x14ac:dyDescent="0.15">
      <c r="A5" s="162" t="s">
        <v>146</v>
      </c>
      <c r="B5" s="258" t="b">
        <v>0</v>
      </c>
      <c r="C5" s="97" t="b">
        <v>1</v>
      </c>
      <c r="D5" s="95" t="b">
        <v>0</v>
      </c>
      <c r="E5" s="90" t="b">
        <v>0</v>
      </c>
      <c r="F5" s="90" t="b">
        <v>0</v>
      </c>
      <c r="G5" s="90" t="b">
        <v>1</v>
      </c>
      <c r="H5" s="90" t="b">
        <v>0</v>
      </c>
      <c r="I5" s="90" t="b">
        <v>0</v>
      </c>
      <c r="J5" s="90" t="b">
        <v>0</v>
      </c>
      <c r="K5" s="91" t="b">
        <v>0</v>
      </c>
      <c r="L5" s="94">
        <f t="shared" si="0"/>
        <v>1</v>
      </c>
      <c r="M5" s="95" t="b">
        <v>0</v>
      </c>
      <c r="N5" s="90" t="b">
        <v>0</v>
      </c>
      <c r="O5" s="90" t="b">
        <v>0</v>
      </c>
      <c r="P5" s="90" t="b">
        <v>0</v>
      </c>
      <c r="Q5" s="90" t="b">
        <v>0</v>
      </c>
      <c r="R5" s="90" t="b">
        <v>0</v>
      </c>
      <c r="S5" s="91" t="b">
        <v>0</v>
      </c>
      <c r="T5" s="94">
        <f t="shared" si="1"/>
        <v>0</v>
      </c>
      <c r="U5" s="95" t="b">
        <v>0</v>
      </c>
      <c r="V5" s="90" t="b">
        <v>0</v>
      </c>
      <c r="W5" s="90" t="b">
        <v>0</v>
      </c>
      <c r="X5" s="90" t="b">
        <v>0</v>
      </c>
      <c r="Y5" s="90" t="b">
        <v>0</v>
      </c>
      <c r="Z5" s="90" t="b">
        <v>0</v>
      </c>
      <c r="AA5" s="90" t="b">
        <v>0</v>
      </c>
      <c r="AB5" s="91" t="b">
        <v>0</v>
      </c>
      <c r="AC5" s="94">
        <f t="shared" si="2"/>
        <v>0</v>
      </c>
      <c r="AD5" s="95" t="b">
        <v>0</v>
      </c>
      <c r="AE5" s="90" t="b">
        <v>0</v>
      </c>
      <c r="AF5" s="90" t="b">
        <v>0</v>
      </c>
      <c r="AG5" s="90" t="b">
        <v>0</v>
      </c>
      <c r="AH5" s="90" t="b">
        <v>0</v>
      </c>
      <c r="AI5" s="90" t="b">
        <v>0</v>
      </c>
      <c r="AJ5" s="91" t="b">
        <v>0</v>
      </c>
      <c r="AK5" s="94">
        <f t="shared" si="3"/>
        <v>0</v>
      </c>
      <c r="AL5" s="95" t="b">
        <v>0</v>
      </c>
      <c r="AM5" s="90" t="b">
        <v>0</v>
      </c>
      <c r="AN5" s="90" t="b">
        <v>0</v>
      </c>
      <c r="AO5" s="90" t="b">
        <v>0</v>
      </c>
      <c r="AP5" s="90" t="b">
        <v>0</v>
      </c>
      <c r="AQ5" s="90" t="b">
        <v>0</v>
      </c>
      <c r="AR5" s="90" t="b">
        <v>0</v>
      </c>
      <c r="AS5" s="90" t="b">
        <v>0</v>
      </c>
      <c r="AT5" s="91" t="b">
        <v>0</v>
      </c>
      <c r="AU5" s="94">
        <f t="shared" si="4"/>
        <v>0</v>
      </c>
      <c r="AV5" s="95" t="b">
        <v>0</v>
      </c>
      <c r="AW5" s="90" t="b">
        <v>0</v>
      </c>
      <c r="AX5" s="90" t="b">
        <v>0</v>
      </c>
      <c r="AY5" s="90" t="b">
        <v>0</v>
      </c>
      <c r="AZ5" s="90" t="b">
        <v>0</v>
      </c>
      <c r="BA5" s="90" t="b">
        <v>0</v>
      </c>
      <c r="BB5" s="91" t="b">
        <v>0</v>
      </c>
      <c r="BC5" s="94">
        <f t="shared" si="5"/>
        <v>0</v>
      </c>
      <c r="BD5" s="88" t="b">
        <v>0</v>
      </c>
      <c r="BE5" s="92" t="b">
        <v>0</v>
      </c>
      <c r="BF5" s="92" t="b">
        <v>0</v>
      </c>
      <c r="BG5" s="92" t="b">
        <v>0</v>
      </c>
      <c r="BH5" s="92" t="b">
        <v>0</v>
      </c>
      <c r="BI5" s="94" t="b">
        <v>0</v>
      </c>
      <c r="BJ5" s="88" t="b">
        <v>0</v>
      </c>
      <c r="BK5" s="92" t="b">
        <v>0</v>
      </c>
      <c r="BL5" s="92" t="b">
        <v>0</v>
      </c>
      <c r="BM5" s="94">
        <f t="shared" si="6"/>
        <v>0</v>
      </c>
      <c r="BN5" s="95" t="b">
        <v>0</v>
      </c>
      <c r="BO5" s="90" t="b">
        <v>0</v>
      </c>
      <c r="BP5" s="90" t="b">
        <v>0</v>
      </c>
      <c r="BQ5" s="90" t="b">
        <v>0</v>
      </c>
      <c r="BR5" s="90" t="b">
        <v>0</v>
      </c>
      <c r="BS5" s="91" t="b">
        <v>0</v>
      </c>
      <c r="BT5" s="94">
        <f t="shared" si="7"/>
        <v>0</v>
      </c>
      <c r="BU5" s="95" t="b">
        <v>0</v>
      </c>
      <c r="BV5" s="90" t="b">
        <v>0</v>
      </c>
      <c r="BW5" s="90" t="b">
        <v>0</v>
      </c>
      <c r="BX5" s="90" t="b">
        <v>0</v>
      </c>
      <c r="BY5" s="90" t="b">
        <v>0</v>
      </c>
      <c r="BZ5" s="90" t="b">
        <v>0</v>
      </c>
      <c r="CA5" s="90" t="b">
        <v>0</v>
      </c>
      <c r="CB5" s="91" t="b">
        <v>0</v>
      </c>
      <c r="CC5" s="94">
        <f t="shared" si="8"/>
        <v>0</v>
      </c>
      <c r="CD5" s="95" t="b">
        <v>0</v>
      </c>
      <c r="CE5" s="279" t="b">
        <v>0</v>
      </c>
      <c r="CF5" s="90" t="b">
        <v>0</v>
      </c>
      <c r="CG5" s="90" t="b">
        <v>0</v>
      </c>
      <c r="CH5" s="90" t="b">
        <v>0</v>
      </c>
      <c r="CI5" s="90" t="b">
        <v>0</v>
      </c>
      <c r="CJ5" s="90" t="b">
        <v>0</v>
      </c>
      <c r="CK5" s="91" t="b">
        <v>0</v>
      </c>
      <c r="CL5" s="92">
        <f t="shared" si="9"/>
        <v>0</v>
      </c>
      <c r="CM5" s="92" t="b">
        <v>0</v>
      </c>
      <c r="CN5" s="92" t="b">
        <v>0</v>
      </c>
      <c r="CO5" s="94" t="b">
        <v>0</v>
      </c>
    </row>
    <row r="6" spans="1:93" ht="21" customHeight="1" x14ac:dyDescent="0.15">
      <c r="A6" s="87" t="s">
        <v>133</v>
      </c>
      <c r="B6" s="258" t="b">
        <v>1</v>
      </c>
      <c r="C6" s="97" t="b">
        <v>1</v>
      </c>
      <c r="D6" s="95" t="b">
        <v>1</v>
      </c>
      <c r="E6" s="90" t="b">
        <v>1</v>
      </c>
      <c r="F6" s="90" t="b">
        <v>1</v>
      </c>
      <c r="G6" s="90" t="b">
        <v>1</v>
      </c>
      <c r="H6" s="90" t="b">
        <v>1</v>
      </c>
      <c r="I6" s="90" t="b">
        <v>0</v>
      </c>
      <c r="J6" s="90" t="b">
        <v>0</v>
      </c>
      <c r="K6" s="91" t="b">
        <v>0</v>
      </c>
      <c r="L6" s="94">
        <f t="shared" si="0"/>
        <v>5</v>
      </c>
      <c r="M6" s="95" t="b">
        <v>1</v>
      </c>
      <c r="N6" s="90" t="b">
        <v>1</v>
      </c>
      <c r="O6" s="90" t="b">
        <v>1</v>
      </c>
      <c r="P6" s="90" t="b">
        <v>1</v>
      </c>
      <c r="Q6" s="90" t="b">
        <v>1</v>
      </c>
      <c r="R6" s="90" t="b">
        <v>1</v>
      </c>
      <c r="S6" s="91" t="b">
        <v>1</v>
      </c>
      <c r="T6" s="94">
        <f t="shared" si="1"/>
        <v>7</v>
      </c>
      <c r="U6" s="95" t="b">
        <v>1</v>
      </c>
      <c r="V6" s="90" t="b">
        <v>1</v>
      </c>
      <c r="W6" s="90" t="b">
        <v>1</v>
      </c>
      <c r="X6" s="90" t="b">
        <v>1</v>
      </c>
      <c r="Y6" s="90" t="b">
        <v>1</v>
      </c>
      <c r="Z6" s="90" t="b">
        <v>1</v>
      </c>
      <c r="AA6" s="90" t="b">
        <v>0</v>
      </c>
      <c r="AB6" s="91" t="b">
        <v>0</v>
      </c>
      <c r="AC6" s="94">
        <f t="shared" si="2"/>
        <v>6</v>
      </c>
      <c r="AD6" s="95" t="b">
        <v>1</v>
      </c>
      <c r="AE6" s="90" t="b">
        <v>0</v>
      </c>
      <c r="AF6" s="90" t="b">
        <v>0</v>
      </c>
      <c r="AG6" s="90" t="b">
        <v>0</v>
      </c>
      <c r="AH6" s="90" t="b">
        <v>0</v>
      </c>
      <c r="AI6" s="90" t="b">
        <v>0</v>
      </c>
      <c r="AJ6" s="91" t="b">
        <v>0</v>
      </c>
      <c r="AK6" s="94">
        <f t="shared" si="3"/>
        <v>1</v>
      </c>
      <c r="AL6" s="95" t="b">
        <v>0</v>
      </c>
      <c r="AM6" s="90" t="b">
        <v>0</v>
      </c>
      <c r="AN6" s="90" t="b">
        <v>0</v>
      </c>
      <c r="AO6" s="90" t="b">
        <v>0</v>
      </c>
      <c r="AP6" s="90" t="b">
        <v>0</v>
      </c>
      <c r="AQ6" s="90" t="b">
        <v>0</v>
      </c>
      <c r="AR6" s="90" t="b">
        <v>0</v>
      </c>
      <c r="AS6" s="90" t="b">
        <v>0</v>
      </c>
      <c r="AT6" s="91" t="b">
        <v>0</v>
      </c>
      <c r="AU6" s="94">
        <f t="shared" si="4"/>
        <v>0</v>
      </c>
      <c r="AV6" s="95" t="b">
        <v>0</v>
      </c>
      <c r="AW6" s="90" t="b">
        <v>0</v>
      </c>
      <c r="AX6" s="90" t="b">
        <v>0</v>
      </c>
      <c r="AY6" s="90" t="b">
        <v>0</v>
      </c>
      <c r="AZ6" s="90" t="b">
        <v>0</v>
      </c>
      <c r="BA6" s="90" t="b">
        <v>0</v>
      </c>
      <c r="BB6" s="91" t="b">
        <v>0</v>
      </c>
      <c r="BC6" s="94">
        <f t="shared" si="5"/>
        <v>0</v>
      </c>
      <c r="BD6" s="88" t="b">
        <v>0</v>
      </c>
      <c r="BE6" s="92" t="b">
        <v>0</v>
      </c>
      <c r="BF6" s="92" t="b">
        <v>0</v>
      </c>
      <c r="BG6" s="92" t="b">
        <v>0</v>
      </c>
      <c r="BH6" s="92" t="b">
        <v>0</v>
      </c>
      <c r="BI6" s="94" t="b">
        <v>0</v>
      </c>
      <c r="BJ6" s="88" t="b">
        <v>0</v>
      </c>
      <c r="BK6" s="92" t="b">
        <v>0</v>
      </c>
      <c r="BL6" s="92" t="b">
        <v>0</v>
      </c>
      <c r="BM6" s="94">
        <f t="shared" si="6"/>
        <v>0</v>
      </c>
      <c r="BN6" s="95" t="b">
        <v>0</v>
      </c>
      <c r="BO6" s="90" t="b">
        <v>0</v>
      </c>
      <c r="BP6" s="90" t="b">
        <v>0</v>
      </c>
      <c r="BQ6" s="90" t="b">
        <v>0</v>
      </c>
      <c r="BR6" s="90" t="b">
        <v>0</v>
      </c>
      <c r="BS6" s="91" t="b">
        <v>0</v>
      </c>
      <c r="BT6" s="94">
        <f t="shared" si="7"/>
        <v>0</v>
      </c>
      <c r="BU6" s="95" t="b">
        <v>0</v>
      </c>
      <c r="BV6" s="90" t="b">
        <v>0</v>
      </c>
      <c r="BW6" s="90" t="b">
        <v>0</v>
      </c>
      <c r="BX6" s="90" t="b">
        <v>0</v>
      </c>
      <c r="BY6" s="90" t="b">
        <v>0</v>
      </c>
      <c r="BZ6" s="90" t="b">
        <v>0</v>
      </c>
      <c r="CA6" s="90" t="b">
        <v>0</v>
      </c>
      <c r="CB6" s="91" t="b">
        <v>0</v>
      </c>
      <c r="CC6" s="94">
        <f t="shared" si="8"/>
        <v>0</v>
      </c>
      <c r="CD6" s="95" t="b">
        <v>0</v>
      </c>
      <c r="CE6" s="90" t="b">
        <v>0</v>
      </c>
      <c r="CF6" s="90" t="b">
        <v>0</v>
      </c>
      <c r="CG6" s="90" t="b">
        <v>0</v>
      </c>
      <c r="CH6" s="90" t="b">
        <v>0</v>
      </c>
      <c r="CI6" s="90" t="b">
        <v>0</v>
      </c>
      <c r="CJ6" s="90" t="b">
        <v>0</v>
      </c>
      <c r="CK6" s="91" t="b">
        <v>0</v>
      </c>
      <c r="CL6" s="92">
        <f t="shared" si="9"/>
        <v>0</v>
      </c>
      <c r="CM6" s="92" t="b">
        <v>0</v>
      </c>
      <c r="CN6" s="92" t="b">
        <v>0</v>
      </c>
      <c r="CO6" s="94" t="b">
        <v>0</v>
      </c>
    </row>
    <row r="7" spans="1:93" ht="21" customHeight="1" x14ac:dyDescent="0.15">
      <c r="A7" s="162" t="s">
        <v>142</v>
      </c>
      <c r="B7" s="262" t="b">
        <v>1</v>
      </c>
      <c r="C7" s="97" t="b">
        <v>1</v>
      </c>
      <c r="D7" s="95" t="b">
        <v>0</v>
      </c>
      <c r="E7" s="90" t="b">
        <v>1</v>
      </c>
      <c r="F7" s="90" t="b">
        <v>0</v>
      </c>
      <c r="G7" s="90" t="b">
        <v>1</v>
      </c>
      <c r="H7" s="90" t="b">
        <v>0</v>
      </c>
      <c r="I7" s="90" t="b">
        <v>0</v>
      </c>
      <c r="J7" s="90" t="b">
        <v>0</v>
      </c>
      <c r="K7" s="91" t="b">
        <v>0</v>
      </c>
      <c r="L7" s="94">
        <f t="shared" si="0"/>
        <v>2</v>
      </c>
      <c r="M7" s="95" t="b">
        <v>1</v>
      </c>
      <c r="N7" s="90" t="b">
        <v>0</v>
      </c>
      <c r="O7" s="90" t="b">
        <v>0</v>
      </c>
      <c r="P7" s="90" t="b">
        <v>0</v>
      </c>
      <c r="Q7" s="90" t="b">
        <v>0</v>
      </c>
      <c r="R7" s="90" t="b">
        <v>0</v>
      </c>
      <c r="S7" s="91" t="b">
        <v>1</v>
      </c>
      <c r="T7" s="94">
        <f t="shared" si="1"/>
        <v>2</v>
      </c>
      <c r="U7" s="95" t="b">
        <v>0</v>
      </c>
      <c r="V7" s="90" t="b">
        <v>0</v>
      </c>
      <c r="W7" s="90" t="b">
        <v>0</v>
      </c>
      <c r="X7" s="90" t="b">
        <v>1</v>
      </c>
      <c r="Y7" s="90" t="b">
        <v>0</v>
      </c>
      <c r="Z7" s="90" t="b">
        <v>0</v>
      </c>
      <c r="AA7" s="90" t="b">
        <v>0</v>
      </c>
      <c r="AB7" s="91" t="b">
        <v>0</v>
      </c>
      <c r="AC7" s="94">
        <f t="shared" si="2"/>
        <v>1</v>
      </c>
      <c r="AD7" s="95" t="b">
        <v>0</v>
      </c>
      <c r="AE7" s="90" t="b">
        <v>0</v>
      </c>
      <c r="AF7" s="90" t="b">
        <v>0</v>
      </c>
      <c r="AG7" s="90" t="b">
        <v>0</v>
      </c>
      <c r="AH7" s="90" t="b">
        <v>0</v>
      </c>
      <c r="AI7" s="90" t="b">
        <v>0</v>
      </c>
      <c r="AJ7" s="91" t="b">
        <v>0</v>
      </c>
      <c r="AK7" s="94">
        <f t="shared" si="3"/>
        <v>0</v>
      </c>
      <c r="AL7" s="95" t="b">
        <v>0</v>
      </c>
      <c r="AM7" s="90" t="b">
        <v>0</v>
      </c>
      <c r="AN7" s="90" t="b">
        <v>0</v>
      </c>
      <c r="AO7" s="90" t="b">
        <v>0</v>
      </c>
      <c r="AP7" s="90" t="b">
        <v>0</v>
      </c>
      <c r="AQ7" s="90" t="b">
        <v>0</v>
      </c>
      <c r="AR7" s="90" t="b">
        <v>0</v>
      </c>
      <c r="AS7" s="90" t="b">
        <v>0</v>
      </c>
      <c r="AT7" s="91" t="b">
        <v>0</v>
      </c>
      <c r="AU7" s="94">
        <f t="shared" si="4"/>
        <v>0</v>
      </c>
      <c r="AV7" s="95" t="b">
        <v>0</v>
      </c>
      <c r="AW7" s="90" t="b">
        <v>0</v>
      </c>
      <c r="AX7" s="90" t="b">
        <v>0</v>
      </c>
      <c r="AY7" s="90" t="b">
        <v>0</v>
      </c>
      <c r="AZ7" s="90" t="b">
        <v>0</v>
      </c>
      <c r="BA7" s="90" t="b">
        <v>0</v>
      </c>
      <c r="BB7" s="91" t="b">
        <v>0</v>
      </c>
      <c r="BC7" s="94">
        <f t="shared" si="5"/>
        <v>0</v>
      </c>
      <c r="BD7" s="88" t="b">
        <v>0</v>
      </c>
      <c r="BE7" s="92" t="b">
        <v>0</v>
      </c>
      <c r="BF7" s="92" t="b">
        <v>0</v>
      </c>
      <c r="BG7" s="92" t="b">
        <v>0</v>
      </c>
      <c r="BH7" s="92" t="b">
        <v>0</v>
      </c>
      <c r="BI7" s="94" t="b">
        <v>0</v>
      </c>
      <c r="BJ7" s="88" t="b">
        <v>0</v>
      </c>
      <c r="BK7" s="92" t="b">
        <v>0</v>
      </c>
      <c r="BL7" s="92" t="b">
        <v>0</v>
      </c>
      <c r="BM7" s="94">
        <f t="shared" si="6"/>
        <v>0</v>
      </c>
      <c r="BN7" s="95" t="b">
        <v>0</v>
      </c>
      <c r="BO7" s="90" t="b">
        <v>0</v>
      </c>
      <c r="BP7" s="90" t="b">
        <v>0</v>
      </c>
      <c r="BQ7" s="90" t="b">
        <v>0</v>
      </c>
      <c r="BR7" s="90" t="b">
        <v>0</v>
      </c>
      <c r="BS7" s="91" t="b">
        <v>0</v>
      </c>
      <c r="BT7" s="94">
        <f t="shared" si="7"/>
        <v>0</v>
      </c>
      <c r="BU7" s="95" t="b">
        <v>0</v>
      </c>
      <c r="BV7" s="90" t="b">
        <v>0</v>
      </c>
      <c r="BW7" s="90" t="b">
        <v>0</v>
      </c>
      <c r="BX7" s="90" t="b">
        <v>0</v>
      </c>
      <c r="BY7" s="90" t="b">
        <v>0</v>
      </c>
      <c r="BZ7" s="90" t="b">
        <v>0</v>
      </c>
      <c r="CA7" s="90" t="b">
        <v>0</v>
      </c>
      <c r="CB7" s="91" t="b">
        <v>0</v>
      </c>
      <c r="CC7" s="94">
        <f t="shared" si="8"/>
        <v>0</v>
      </c>
      <c r="CD7" s="95" t="b">
        <v>0</v>
      </c>
      <c r="CE7" s="90" t="b">
        <v>0</v>
      </c>
      <c r="CF7" s="90" t="b">
        <v>0</v>
      </c>
      <c r="CG7" s="90" t="b">
        <v>0</v>
      </c>
      <c r="CH7" s="90" t="b">
        <v>0</v>
      </c>
      <c r="CI7" s="90" t="b">
        <v>0</v>
      </c>
      <c r="CJ7" s="90" t="b">
        <v>0</v>
      </c>
      <c r="CK7" s="91" t="b">
        <v>0</v>
      </c>
      <c r="CL7" s="92">
        <f t="shared" si="9"/>
        <v>0</v>
      </c>
      <c r="CM7" s="92" t="b">
        <v>0</v>
      </c>
      <c r="CN7" s="92" t="b">
        <v>0</v>
      </c>
      <c r="CO7" s="94" t="b">
        <v>0</v>
      </c>
    </row>
    <row r="8" spans="1:93" ht="21" customHeight="1" x14ac:dyDescent="0.15">
      <c r="A8" s="162" t="s">
        <v>145</v>
      </c>
      <c r="B8" s="263" t="b">
        <v>0</v>
      </c>
      <c r="C8" s="97" t="b">
        <v>0</v>
      </c>
      <c r="D8" s="95" t="b">
        <v>0</v>
      </c>
      <c r="E8" s="90" t="b">
        <v>1</v>
      </c>
      <c r="F8" s="90" t="b">
        <v>0</v>
      </c>
      <c r="G8" s="90" t="b">
        <v>1</v>
      </c>
      <c r="H8" s="90" t="b">
        <v>0</v>
      </c>
      <c r="I8" s="90" t="b">
        <v>0</v>
      </c>
      <c r="J8" s="90" t="b">
        <v>0</v>
      </c>
      <c r="K8" s="91" t="b">
        <v>0</v>
      </c>
      <c r="L8" s="94">
        <f t="shared" si="0"/>
        <v>2</v>
      </c>
      <c r="M8" s="95" t="b">
        <v>0</v>
      </c>
      <c r="N8" s="90" t="b">
        <v>0</v>
      </c>
      <c r="O8" s="90" t="b">
        <v>0</v>
      </c>
      <c r="P8" s="90" t="b">
        <v>0</v>
      </c>
      <c r="Q8" s="90" t="b">
        <v>0</v>
      </c>
      <c r="R8" s="90" t="b">
        <v>0</v>
      </c>
      <c r="S8" s="91" t="b">
        <v>0</v>
      </c>
      <c r="T8" s="94">
        <f t="shared" si="1"/>
        <v>0</v>
      </c>
      <c r="U8" s="95" t="b">
        <v>0</v>
      </c>
      <c r="V8" s="90" t="b">
        <v>0</v>
      </c>
      <c r="W8" s="90" t="b">
        <v>0</v>
      </c>
      <c r="X8" s="90" t="b">
        <v>0</v>
      </c>
      <c r="Y8" s="90" t="b">
        <v>0</v>
      </c>
      <c r="Z8" s="90" t="b">
        <v>0</v>
      </c>
      <c r="AA8" s="90" t="b">
        <v>0</v>
      </c>
      <c r="AB8" s="91" t="b">
        <v>0</v>
      </c>
      <c r="AC8" s="94">
        <f t="shared" si="2"/>
        <v>0</v>
      </c>
      <c r="AD8" s="95" t="b">
        <v>0</v>
      </c>
      <c r="AE8" s="90" t="b">
        <v>0</v>
      </c>
      <c r="AF8" s="90" t="b">
        <v>0</v>
      </c>
      <c r="AG8" s="90" t="b">
        <v>0</v>
      </c>
      <c r="AH8" s="90" t="b">
        <v>0</v>
      </c>
      <c r="AI8" s="90" t="b">
        <v>0</v>
      </c>
      <c r="AJ8" s="91" t="b">
        <v>0</v>
      </c>
      <c r="AK8" s="94">
        <f t="shared" si="3"/>
        <v>0</v>
      </c>
      <c r="AL8" s="95" t="b">
        <v>0</v>
      </c>
      <c r="AM8" s="90" t="b">
        <v>0</v>
      </c>
      <c r="AN8" s="90" t="b">
        <v>0</v>
      </c>
      <c r="AO8" s="90" t="b">
        <v>0</v>
      </c>
      <c r="AP8" s="90" t="b">
        <v>0</v>
      </c>
      <c r="AQ8" s="90" t="b">
        <v>0</v>
      </c>
      <c r="AR8" s="90" t="b">
        <v>0</v>
      </c>
      <c r="AS8" s="90" t="b">
        <v>0</v>
      </c>
      <c r="AT8" s="91" t="b">
        <v>0</v>
      </c>
      <c r="AU8" s="94">
        <f t="shared" si="4"/>
        <v>0</v>
      </c>
      <c r="AV8" s="95" t="b">
        <v>0</v>
      </c>
      <c r="AW8" s="90" t="b">
        <v>0</v>
      </c>
      <c r="AX8" s="90" t="b">
        <v>0</v>
      </c>
      <c r="AY8" s="90" t="b">
        <v>0</v>
      </c>
      <c r="AZ8" s="90" t="b">
        <v>0</v>
      </c>
      <c r="BA8" s="90" t="b">
        <v>0</v>
      </c>
      <c r="BB8" s="91" t="b">
        <v>0</v>
      </c>
      <c r="BC8" s="94">
        <f t="shared" si="5"/>
        <v>0</v>
      </c>
      <c r="BD8" s="88" t="b">
        <v>0</v>
      </c>
      <c r="BE8" s="92" t="b">
        <v>0</v>
      </c>
      <c r="BF8" s="92" t="b">
        <v>0</v>
      </c>
      <c r="BG8" s="92" t="b">
        <v>0</v>
      </c>
      <c r="BH8" s="92" t="b">
        <v>0</v>
      </c>
      <c r="BI8" s="94" t="b">
        <v>0</v>
      </c>
      <c r="BJ8" s="88" t="b">
        <v>0</v>
      </c>
      <c r="BK8" s="92" t="b">
        <v>0</v>
      </c>
      <c r="BL8" s="92" t="b">
        <v>0</v>
      </c>
      <c r="BM8" s="94">
        <f t="shared" si="6"/>
        <v>0</v>
      </c>
      <c r="BN8" s="95" t="b">
        <v>0</v>
      </c>
      <c r="BO8" s="90" t="b">
        <v>0</v>
      </c>
      <c r="BP8" s="90" t="b">
        <v>0</v>
      </c>
      <c r="BQ8" s="90" t="b">
        <v>0</v>
      </c>
      <c r="BR8" s="90" t="b">
        <v>0</v>
      </c>
      <c r="BS8" s="91" t="b">
        <v>0</v>
      </c>
      <c r="BT8" s="94">
        <f t="shared" si="7"/>
        <v>0</v>
      </c>
      <c r="BU8" s="95" t="b">
        <v>0</v>
      </c>
      <c r="BV8" s="90" t="b">
        <v>0</v>
      </c>
      <c r="BW8" s="90" t="b">
        <v>0</v>
      </c>
      <c r="BX8" s="90" t="b">
        <v>0</v>
      </c>
      <c r="BY8" s="90" t="b">
        <v>0</v>
      </c>
      <c r="BZ8" s="90" t="b">
        <v>0</v>
      </c>
      <c r="CA8" s="90" t="b">
        <v>0</v>
      </c>
      <c r="CB8" s="91" t="b">
        <v>0</v>
      </c>
      <c r="CC8" s="94">
        <f t="shared" si="8"/>
        <v>0</v>
      </c>
      <c r="CD8" s="95" t="b">
        <v>0</v>
      </c>
      <c r="CE8" s="90" t="b">
        <v>0</v>
      </c>
      <c r="CF8" s="90" t="b">
        <v>0</v>
      </c>
      <c r="CG8" s="90" t="b">
        <v>0</v>
      </c>
      <c r="CH8" s="90" t="b">
        <v>0</v>
      </c>
      <c r="CI8" s="90" t="b">
        <v>0</v>
      </c>
      <c r="CJ8" s="90" t="b">
        <v>0</v>
      </c>
      <c r="CK8" s="91" t="b">
        <v>0</v>
      </c>
      <c r="CL8" s="92">
        <f t="shared" si="9"/>
        <v>0</v>
      </c>
      <c r="CM8" s="92" t="b">
        <v>0</v>
      </c>
      <c r="CN8" s="92" t="b">
        <v>0</v>
      </c>
      <c r="CO8" s="94" t="b">
        <v>0</v>
      </c>
    </row>
    <row r="9" spans="1:93" ht="21" customHeight="1" x14ac:dyDescent="0.15">
      <c r="A9" s="162" t="s">
        <v>147</v>
      </c>
      <c r="B9" s="263" t="b">
        <v>0</v>
      </c>
      <c r="C9" s="97" t="b">
        <v>1</v>
      </c>
      <c r="D9" s="95" t="b">
        <v>0</v>
      </c>
      <c r="E9" s="90" t="b">
        <v>0</v>
      </c>
      <c r="F9" s="90" t="b">
        <v>0</v>
      </c>
      <c r="G9" s="90" t="b">
        <v>1</v>
      </c>
      <c r="H9" s="90" t="b">
        <v>0</v>
      </c>
      <c r="I9" s="90" t="b">
        <v>0</v>
      </c>
      <c r="J9" s="90" t="b">
        <v>0</v>
      </c>
      <c r="K9" s="91" t="b">
        <v>0</v>
      </c>
      <c r="L9" s="94">
        <f t="shared" si="0"/>
        <v>1</v>
      </c>
      <c r="M9" s="95" t="b">
        <v>0</v>
      </c>
      <c r="N9" s="90" t="b">
        <v>0</v>
      </c>
      <c r="O9" s="90" t="b">
        <v>0</v>
      </c>
      <c r="P9" s="90" t="b">
        <v>0</v>
      </c>
      <c r="Q9" s="90" t="b">
        <v>0</v>
      </c>
      <c r="R9" s="90" t="b">
        <v>0</v>
      </c>
      <c r="S9" s="91" t="b">
        <v>0</v>
      </c>
      <c r="T9" s="94">
        <f t="shared" si="1"/>
        <v>0</v>
      </c>
      <c r="U9" s="95" t="b">
        <v>0</v>
      </c>
      <c r="V9" s="90" t="b">
        <v>0</v>
      </c>
      <c r="W9" s="90" t="b">
        <v>0</v>
      </c>
      <c r="X9" s="90" t="b">
        <v>0</v>
      </c>
      <c r="Y9" s="90" t="b">
        <v>0</v>
      </c>
      <c r="Z9" s="90" t="b">
        <v>0</v>
      </c>
      <c r="AA9" s="90" t="b">
        <v>0</v>
      </c>
      <c r="AB9" s="91" t="b">
        <v>0</v>
      </c>
      <c r="AC9" s="94">
        <f t="shared" si="2"/>
        <v>0</v>
      </c>
      <c r="AD9" s="95" t="b">
        <v>0</v>
      </c>
      <c r="AE9" s="90" t="b">
        <v>0</v>
      </c>
      <c r="AF9" s="90" t="b">
        <v>0</v>
      </c>
      <c r="AG9" s="90" t="b">
        <v>0</v>
      </c>
      <c r="AH9" s="90" t="b">
        <v>0</v>
      </c>
      <c r="AI9" s="90" t="b">
        <v>0</v>
      </c>
      <c r="AJ9" s="91" t="b">
        <v>0</v>
      </c>
      <c r="AK9" s="94">
        <f t="shared" si="3"/>
        <v>0</v>
      </c>
      <c r="AL9" s="95" t="b">
        <v>0</v>
      </c>
      <c r="AM9" s="90" t="b">
        <v>0</v>
      </c>
      <c r="AN9" s="90" t="b">
        <v>0</v>
      </c>
      <c r="AO9" s="90" t="b">
        <v>0</v>
      </c>
      <c r="AP9" s="90" t="b">
        <v>0</v>
      </c>
      <c r="AQ9" s="90" t="b">
        <v>0</v>
      </c>
      <c r="AR9" s="90" t="b">
        <v>0</v>
      </c>
      <c r="AS9" s="90" t="b">
        <v>0</v>
      </c>
      <c r="AT9" s="91" t="b">
        <v>0</v>
      </c>
      <c r="AU9" s="94">
        <f t="shared" si="4"/>
        <v>0</v>
      </c>
      <c r="AV9" s="95" t="b">
        <v>0</v>
      </c>
      <c r="AW9" s="90" t="b">
        <v>0</v>
      </c>
      <c r="AX9" s="90" t="b">
        <v>0</v>
      </c>
      <c r="AY9" s="90" t="b">
        <v>0</v>
      </c>
      <c r="AZ9" s="90" t="b">
        <v>0</v>
      </c>
      <c r="BA9" s="90" t="b">
        <v>0</v>
      </c>
      <c r="BB9" s="91" t="b">
        <v>0</v>
      </c>
      <c r="BC9" s="94">
        <f t="shared" si="5"/>
        <v>0</v>
      </c>
      <c r="BD9" s="88" t="b">
        <v>0</v>
      </c>
      <c r="BE9" s="92" t="b">
        <v>0</v>
      </c>
      <c r="BF9" s="92" t="b">
        <v>0</v>
      </c>
      <c r="BG9" s="92" t="b">
        <v>0</v>
      </c>
      <c r="BH9" s="92" t="b">
        <v>0</v>
      </c>
      <c r="BI9" s="94" t="b">
        <v>0</v>
      </c>
      <c r="BJ9" s="88" t="b">
        <v>0</v>
      </c>
      <c r="BK9" s="92" t="b">
        <v>0</v>
      </c>
      <c r="BL9" s="92" t="b">
        <v>0</v>
      </c>
      <c r="BM9" s="94">
        <f t="shared" si="6"/>
        <v>0</v>
      </c>
      <c r="BN9" s="95" t="b">
        <v>0</v>
      </c>
      <c r="BO9" s="90" t="b">
        <v>0</v>
      </c>
      <c r="BP9" s="90" t="b">
        <v>0</v>
      </c>
      <c r="BQ9" s="90" t="b">
        <v>0</v>
      </c>
      <c r="BR9" s="90" t="b">
        <v>0</v>
      </c>
      <c r="BS9" s="91" t="b">
        <v>0</v>
      </c>
      <c r="BT9" s="94">
        <f t="shared" si="7"/>
        <v>0</v>
      </c>
      <c r="BU9" s="95" t="b">
        <v>0</v>
      </c>
      <c r="BV9" s="90" t="b">
        <v>0</v>
      </c>
      <c r="BW9" s="90" t="b">
        <v>0</v>
      </c>
      <c r="BX9" s="90" t="b">
        <v>0</v>
      </c>
      <c r="BY9" s="90" t="b">
        <v>0</v>
      </c>
      <c r="BZ9" s="90" t="b">
        <v>0</v>
      </c>
      <c r="CA9" s="90" t="b">
        <v>0</v>
      </c>
      <c r="CB9" s="91" t="b">
        <v>0</v>
      </c>
      <c r="CC9" s="94">
        <f t="shared" si="8"/>
        <v>0</v>
      </c>
      <c r="CD9" s="95" t="b">
        <v>0</v>
      </c>
      <c r="CE9" s="90" t="b">
        <v>0</v>
      </c>
      <c r="CF9" s="90" t="b">
        <v>0</v>
      </c>
      <c r="CG9" s="90" t="b">
        <v>0</v>
      </c>
      <c r="CH9" s="90" t="b">
        <v>0</v>
      </c>
      <c r="CI9" s="90" t="b">
        <v>0</v>
      </c>
      <c r="CJ9" s="90" t="b">
        <v>0</v>
      </c>
      <c r="CK9" s="91" t="b">
        <v>0</v>
      </c>
      <c r="CL9" s="92">
        <f t="shared" si="9"/>
        <v>0</v>
      </c>
      <c r="CM9" s="92" t="b">
        <v>0</v>
      </c>
      <c r="CN9" s="92" t="b">
        <v>0</v>
      </c>
      <c r="CO9" s="94" t="b">
        <v>0</v>
      </c>
    </row>
    <row r="10" spans="1:93" ht="21" customHeight="1" x14ac:dyDescent="0.15">
      <c r="A10" s="162" t="s">
        <v>143</v>
      </c>
      <c r="B10" s="263" t="b">
        <v>1</v>
      </c>
      <c r="C10" s="97" t="b">
        <v>1</v>
      </c>
      <c r="D10" s="95" t="b">
        <v>0</v>
      </c>
      <c r="E10" s="90" t="b">
        <v>0</v>
      </c>
      <c r="F10" s="90" t="b">
        <v>0</v>
      </c>
      <c r="G10" s="90" t="b">
        <v>0</v>
      </c>
      <c r="H10" s="90" t="b">
        <v>0</v>
      </c>
      <c r="I10" s="90" t="b">
        <v>0</v>
      </c>
      <c r="J10" s="90" t="b">
        <v>0</v>
      </c>
      <c r="K10" s="91" t="b">
        <v>0</v>
      </c>
      <c r="L10" s="94">
        <f t="shared" si="0"/>
        <v>0</v>
      </c>
      <c r="M10" s="95" t="b">
        <v>0</v>
      </c>
      <c r="N10" s="90" t="b">
        <v>0</v>
      </c>
      <c r="O10" s="90" t="b">
        <v>0</v>
      </c>
      <c r="P10" s="90" t="b">
        <v>0</v>
      </c>
      <c r="Q10" s="90" t="b">
        <v>0</v>
      </c>
      <c r="R10" s="90" t="b">
        <v>0</v>
      </c>
      <c r="S10" s="91" t="b">
        <v>0</v>
      </c>
      <c r="T10" s="94">
        <f t="shared" si="1"/>
        <v>0</v>
      </c>
      <c r="U10" s="95" t="b">
        <v>0</v>
      </c>
      <c r="V10" s="90" t="b">
        <v>1</v>
      </c>
      <c r="W10" s="90" t="b">
        <v>0</v>
      </c>
      <c r="X10" s="90" t="b">
        <v>1</v>
      </c>
      <c r="Y10" s="90" t="b">
        <v>1</v>
      </c>
      <c r="Z10" s="90" t="b">
        <v>0</v>
      </c>
      <c r="AA10" s="90" t="b">
        <v>0</v>
      </c>
      <c r="AB10" s="91" t="b">
        <v>0</v>
      </c>
      <c r="AC10" s="94">
        <f t="shared" si="2"/>
        <v>3</v>
      </c>
      <c r="AD10" s="95" t="b">
        <v>1</v>
      </c>
      <c r="AE10" s="90" t="b">
        <v>0</v>
      </c>
      <c r="AF10" s="90" t="b">
        <v>0</v>
      </c>
      <c r="AG10" s="90" t="b">
        <v>0</v>
      </c>
      <c r="AH10" s="90" t="b">
        <v>0</v>
      </c>
      <c r="AI10" s="90" t="b">
        <v>0</v>
      </c>
      <c r="AJ10" s="91" t="b">
        <v>0</v>
      </c>
      <c r="AK10" s="94">
        <f t="shared" si="3"/>
        <v>1</v>
      </c>
      <c r="AL10" s="95" t="b">
        <v>0</v>
      </c>
      <c r="AM10" s="90" t="b">
        <v>0</v>
      </c>
      <c r="AN10" s="90" t="b">
        <v>0</v>
      </c>
      <c r="AO10" s="90" t="b">
        <v>0</v>
      </c>
      <c r="AP10" s="90" t="b">
        <v>0</v>
      </c>
      <c r="AQ10" s="90" t="b">
        <v>0</v>
      </c>
      <c r="AR10" s="90" t="b">
        <v>0</v>
      </c>
      <c r="AS10" s="90" t="b">
        <v>0</v>
      </c>
      <c r="AT10" s="91" t="b">
        <v>0</v>
      </c>
      <c r="AU10" s="94">
        <f t="shared" si="4"/>
        <v>0</v>
      </c>
      <c r="AV10" s="95" t="b">
        <v>0</v>
      </c>
      <c r="AW10" s="90" t="b">
        <v>0</v>
      </c>
      <c r="AX10" s="90" t="b">
        <v>0</v>
      </c>
      <c r="AY10" s="90" t="b">
        <v>0</v>
      </c>
      <c r="AZ10" s="90" t="b">
        <v>0</v>
      </c>
      <c r="BA10" s="90" t="b">
        <v>0</v>
      </c>
      <c r="BB10" s="91" t="b">
        <v>0</v>
      </c>
      <c r="BC10" s="94">
        <f t="shared" si="5"/>
        <v>0</v>
      </c>
      <c r="BD10" s="88" t="b">
        <v>0</v>
      </c>
      <c r="BE10" s="92" t="b">
        <v>0</v>
      </c>
      <c r="BF10" s="92" t="b">
        <v>0</v>
      </c>
      <c r="BG10" s="92" t="b">
        <v>0</v>
      </c>
      <c r="BH10" s="92" t="b">
        <v>0</v>
      </c>
      <c r="BI10" s="94" t="b">
        <v>0</v>
      </c>
      <c r="BJ10" s="88" t="b">
        <v>0</v>
      </c>
      <c r="BK10" s="92" t="b">
        <v>0</v>
      </c>
      <c r="BL10" s="92" t="b">
        <v>0</v>
      </c>
      <c r="BM10" s="94">
        <f t="shared" si="6"/>
        <v>0</v>
      </c>
      <c r="BN10" s="95" t="b">
        <v>0</v>
      </c>
      <c r="BO10" s="90" t="b">
        <v>0</v>
      </c>
      <c r="BP10" s="90" t="b">
        <v>0</v>
      </c>
      <c r="BQ10" s="90" t="b">
        <v>0</v>
      </c>
      <c r="BR10" s="90" t="b">
        <v>0</v>
      </c>
      <c r="BS10" s="91" t="b">
        <v>0</v>
      </c>
      <c r="BT10" s="94">
        <f t="shared" si="7"/>
        <v>0</v>
      </c>
      <c r="BU10" s="95" t="b">
        <v>0</v>
      </c>
      <c r="BV10" s="90" t="b">
        <v>0</v>
      </c>
      <c r="BW10" s="90" t="b">
        <v>0</v>
      </c>
      <c r="BX10" s="90" t="b">
        <v>0</v>
      </c>
      <c r="BY10" s="90" t="b">
        <v>0</v>
      </c>
      <c r="BZ10" s="90" t="b">
        <v>0</v>
      </c>
      <c r="CA10" s="90" t="b">
        <v>0</v>
      </c>
      <c r="CB10" s="91" t="b">
        <v>0</v>
      </c>
      <c r="CC10" s="94">
        <f t="shared" si="8"/>
        <v>0</v>
      </c>
      <c r="CD10" s="95" t="b">
        <v>0</v>
      </c>
      <c r="CE10" s="90" t="b">
        <v>0</v>
      </c>
      <c r="CF10" s="90" t="b">
        <v>0</v>
      </c>
      <c r="CG10" s="90" t="b">
        <v>0</v>
      </c>
      <c r="CH10" s="90" t="b">
        <v>0</v>
      </c>
      <c r="CI10" s="90" t="b">
        <v>0</v>
      </c>
      <c r="CJ10" s="90" t="b">
        <v>0</v>
      </c>
      <c r="CK10" s="91" t="b">
        <v>0</v>
      </c>
      <c r="CL10" s="92">
        <f t="shared" si="9"/>
        <v>0</v>
      </c>
      <c r="CM10" s="92" t="b">
        <v>0</v>
      </c>
      <c r="CN10" s="92" t="b">
        <v>0</v>
      </c>
      <c r="CO10" s="94" t="b">
        <v>0</v>
      </c>
    </row>
    <row r="11" spans="1:93" ht="21" customHeight="1" x14ac:dyDescent="0.15">
      <c r="A11" s="87" t="s">
        <v>137</v>
      </c>
      <c r="B11" s="263" t="b">
        <v>1</v>
      </c>
      <c r="C11" s="97" t="b">
        <v>1</v>
      </c>
      <c r="D11" s="95" t="b">
        <v>0</v>
      </c>
      <c r="E11" s="90" t="b">
        <v>0</v>
      </c>
      <c r="F11" s="90" t="b">
        <v>0</v>
      </c>
      <c r="G11" s="90" t="b">
        <v>0</v>
      </c>
      <c r="H11" s="90" t="b">
        <v>1</v>
      </c>
      <c r="I11" s="90" t="b">
        <v>0</v>
      </c>
      <c r="J11" s="90" t="b">
        <v>0</v>
      </c>
      <c r="K11" s="91" t="b">
        <v>0</v>
      </c>
      <c r="L11" s="94">
        <f t="shared" si="0"/>
        <v>1</v>
      </c>
      <c r="M11" s="95" t="b">
        <v>0</v>
      </c>
      <c r="N11" s="90" t="b">
        <v>1</v>
      </c>
      <c r="O11" s="90" t="b">
        <v>1</v>
      </c>
      <c r="P11" s="90" t="b">
        <v>1</v>
      </c>
      <c r="Q11" s="90" t="b">
        <v>1</v>
      </c>
      <c r="R11" s="90" t="b">
        <v>1</v>
      </c>
      <c r="S11" s="91" t="b">
        <v>0</v>
      </c>
      <c r="T11" s="94">
        <f t="shared" si="1"/>
        <v>5</v>
      </c>
      <c r="U11" s="95" t="b">
        <v>0</v>
      </c>
      <c r="V11" s="90" t="b">
        <v>1</v>
      </c>
      <c r="W11" s="90" t="b">
        <v>1</v>
      </c>
      <c r="X11" s="90" t="b">
        <v>1</v>
      </c>
      <c r="Y11" s="90" t="b">
        <v>1</v>
      </c>
      <c r="Z11" s="90" t="b">
        <v>1</v>
      </c>
      <c r="AA11" s="90" t="b">
        <v>0</v>
      </c>
      <c r="AB11" s="91" t="b">
        <v>0</v>
      </c>
      <c r="AC11" s="94">
        <f t="shared" si="2"/>
        <v>5</v>
      </c>
      <c r="AD11" s="95" t="b">
        <v>0</v>
      </c>
      <c r="AE11" s="90" t="b">
        <v>0</v>
      </c>
      <c r="AF11" s="90" t="b">
        <v>0</v>
      </c>
      <c r="AG11" s="90" t="b">
        <v>0</v>
      </c>
      <c r="AH11" s="90" t="b">
        <v>0</v>
      </c>
      <c r="AI11" s="90" t="b">
        <v>0</v>
      </c>
      <c r="AJ11" s="91" t="b">
        <v>0</v>
      </c>
      <c r="AK11" s="94">
        <f t="shared" si="3"/>
        <v>0</v>
      </c>
      <c r="AL11" s="95" t="b">
        <v>0</v>
      </c>
      <c r="AM11" s="90" t="b">
        <v>0</v>
      </c>
      <c r="AN11" s="90" t="b">
        <v>0</v>
      </c>
      <c r="AO11" s="90" t="b">
        <v>0</v>
      </c>
      <c r="AP11" s="90" t="b">
        <v>0</v>
      </c>
      <c r="AQ11" s="90" t="b">
        <v>0</v>
      </c>
      <c r="AR11" s="90" t="b">
        <v>0</v>
      </c>
      <c r="AS11" s="90" t="b">
        <v>0</v>
      </c>
      <c r="AT11" s="91" t="b">
        <v>0</v>
      </c>
      <c r="AU11" s="94">
        <f t="shared" si="4"/>
        <v>0</v>
      </c>
      <c r="AV11" s="95" t="b">
        <v>0</v>
      </c>
      <c r="AW11" s="90" t="b">
        <v>0</v>
      </c>
      <c r="AX11" s="90" t="b">
        <v>0</v>
      </c>
      <c r="AY11" s="90" t="b">
        <v>0</v>
      </c>
      <c r="AZ11" s="90" t="b">
        <v>0</v>
      </c>
      <c r="BA11" s="90" t="b">
        <v>0</v>
      </c>
      <c r="BB11" s="91" t="b">
        <v>0</v>
      </c>
      <c r="BC11" s="94">
        <f t="shared" si="5"/>
        <v>0</v>
      </c>
      <c r="BD11" s="88" t="b">
        <v>0</v>
      </c>
      <c r="BE11" s="92" t="b">
        <v>0</v>
      </c>
      <c r="BF11" s="92" t="b">
        <v>0</v>
      </c>
      <c r="BG11" s="92" t="b">
        <v>0</v>
      </c>
      <c r="BH11" s="92" t="b">
        <v>0</v>
      </c>
      <c r="BI11" s="94" t="b">
        <v>0</v>
      </c>
      <c r="BJ11" s="88" t="b">
        <v>0</v>
      </c>
      <c r="BK11" s="92" t="b">
        <v>0</v>
      </c>
      <c r="BL11" s="92" t="b">
        <v>0</v>
      </c>
      <c r="BM11" s="94">
        <f t="shared" si="6"/>
        <v>0</v>
      </c>
      <c r="BN11" s="95" t="b">
        <v>0</v>
      </c>
      <c r="BO11" s="90" t="b">
        <v>0</v>
      </c>
      <c r="BP11" s="90" t="b">
        <v>0</v>
      </c>
      <c r="BQ11" s="90" t="b">
        <v>0</v>
      </c>
      <c r="BR11" s="90" t="b">
        <v>0</v>
      </c>
      <c r="BS11" s="91" t="b">
        <v>0</v>
      </c>
      <c r="BT11" s="94">
        <f t="shared" si="7"/>
        <v>0</v>
      </c>
      <c r="BU11" s="95" t="b">
        <v>0</v>
      </c>
      <c r="BV11" s="90" t="b">
        <v>0</v>
      </c>
      <c r="BW11" s="90" t="b">
        <v>0</v>
      </c>
      <c r="BX11" s="90" t="b">
        <v>0</v>
      </c>
      <c r="BY11" s="90" t="b">
        <v>0</v>
      </c>
      <c r="BZ11" s="90" t="b">
        <v>0</v>
      </c>
      <c r="CA11" s="90" t="b">
        <v>0</v>
      </c>
      <c r="CB11" s="91" t="b">
        <v>0</v>
      </c>
      <c r="CC11" s="94">
        <f t="shared" si="8"/>
        <v>0</v>
      </c>
      <c r="CD11" s="95" t="b">
        <v>0</v>
      </c>
      <c r="CE11" s="279" t="b">
        <v>0</v>
      </c>
      <c r="CF11" s="90" t="b">
        <v>0</v>
      </c>
      <c r="CG11" s="90" t="b">
        <v>0</v>
      </c>
      <c r="CH11" s="90" t="b">
        <v>0</v>
      </c>
      <c r="CI11" s="90" t="b">
        <v>0</v>
      </c>
      <c r="CJ11" s="90" t="b">
        <v>0</v>
      </c>
      <c r="CK11" s="91" t="b">
        <v>0</v>
      </c>
      <c r="CL11" s="92">
        <f t="shared" si="9"/>
        <v>0</v>
      </c>
      <c r="CM11" s="92" t="b">
        <v>0</v>
      </c>
      <c r="CN11" s="92" t="b">
        <v>0</v>
      </c>
      <c r="CO11" s="94" t="b">
        <v>0</v>
      </c>
    </row>
    <row r="12" spans="1:93" ht="21" customHeight="1" x14ac:dyDescent="0.15">
      <c r="A12" s="87" t="s">
        <v>138</v>
      </c>
      <c r="B12" s="263" t="b">
        <v>1</v>
      </c>
      <c r="C12" s="97" t="b">
        <v>1</v>
      </c>
      <c r="D12" s="95" t="b">
        <v>1</v>
      </c>
      <c r="E12" s="90" t="b">
        <v>0</v>
      </c>
      <c r="F12" s="90" t="b">
        <v>0</v>
      </c>
      <c r="G12" s="90" t="b">
        <v>1</v>
      </c>
      <c r="H12" s="90" t="b">
        <v>1</v>
      </c>
      <c r="I12" s="90" t="b">
        <v>0</v>
      </c>
      <c r="J12" s="90" t="b">
        <v>0</v>
      </c>
      <c r="K12" s="91" t="b">
        <v>0</v>
      </c>
      <c r="L12" s="94">
        <f t="shared" si="0"/>
        <v>3</v>
      </c>
      <c r="M12" s="95" t="b">
        <v>0</v>
      </c>
      <c r="N12" s="90" t="b">
        <v>0</v>
      </c>
      <c r="O12" s="90" t="b">
        <v>1</v>
      </c>
      <c r="P12" s="90" t="b">
        <v>1</v>
      </c>
      <c r="Q12" s="90" t="b">
        <v>1</v>
      </c>
      <c r="R12" s="90" t="b">
        <v>1</v>
      </c>
      <c r="S12" s="91" t="b">
        <v>0</v>
      </c>
      <c r="T12" s="94">
        <f t="shared" si="1"/>
        <v>4</v>
      </c>
      <c r="U12" s="95" t="b">
        <v>0</v>
      </c>
      <c r="V12" s="90" t="b">
        <v>1</v>
      </c>
      <c r="W12" s="90" t="b">
        <v>1</v>
      </c>
      <c r="X12" s="90" t="b">
        <v>0</v>
      </c>
      <c r="Y12" s="90" t="b">
        <v>0</v>
      </c>
      <c r="Z12" s="90" t="b">
        <v>0</v>
      </c>
      <c r="AA12" s="90" t="b">
        <v>0</v>
      </c>
      <c r="AB12" s="91" t="b">
        <v>0</v>
      </c>
      <c r="AC12" s="94">
        <f t="shared" si="2"/>
        <v>2</v>
      </c>
      <c r="AD12" s="95" t="b">
        <v>0</v>
      </c>
      <c r="AE12" s="90" t="b">
        <v>0</v>
      </c>
      <c r="AF12" s="90" t="b">
        <v>0</v>
      </c>
      <c r="AG12" s="90" t="b">
        <v>0</v>
      </c>
      <c r="AH12" s="90" t="b">
        <v>0</v>
      </c>
      <c r="AI12" s="90" t="b">
        <v>0</v>
      </c>
      <c r="AJ12" s="91" t="b">
        <v>0</v>
      </c>
      <c r="AK12" s="94">
        <f t="shared" si="3"/>
        <v>0</v>
      </c>
      <c r="AL12" s="95" t="b">
        <v>0</v>
      </c>
      <c r="AM12" s="90" t="b">
        <v>0</v>
      </c>
      <c r="AN12" s="90" t="b">
        <v>0</v>
      </c>
      <c r="AO12" s="90" t="b">
        <v>0</v>
      </c>
      <c r="AP12" s="90" t="b">
        <v>0</v>
      </c>
      <c r="AQ12" s="90" t="b">
        <v>0</v>
      </c>
      <c r="AR12" s="90" t="b">
        <v>0</v>
      </c>
      <c r="AS12" s="90" t="b">
        <v>0</v>
      </c>
      <c r="AT12" s="91" t="b">
        <v>0</v>
      </c>
      <c r="AU12" s="94">
        <f t="shared" si="4"/>
        <v>0</v>
      </c>
      <c r="AV12" s="95" t="b">
        <v>0</v>
      </c>
      <c r="AW12" s="90" t="b">
        <v>0</v>
      </c>
      <c r="AX12" s="90" t="b">
        <v>0</v>
      </c>
      <c r="AY12" s="90" t="b">
        <v>0</v>
      </c>
      <c r="AZ12" s="90" t="b">
        <v>0</v>
      </c>
      <c r="BA12" s="90" t="b">
        <v>0</v>
      </c>
      <c r="BB12" s="91" t="b">
        <v>0</v>
      </c>
      <c r="BC12" s="94">
        <f t="shared" si="5"/>
        <v>0</v>
      </c>
      <c r="BD12" s="88" t="b">
        <v>0</v>
      </c>
      <c r="BE12" s="92" t="b">
        <v>0</v>
      </c>
      <c r="BF12" s="92" t="b">
        <v>0</v>
      </c>
      <c r="BG12" s="92" t="b">
        <v>0</v>
      </c>
      <c r="BH12" s="92" t="b">
        <v>0</v>
      </c>
      <c r="BI12" s="94" t="b">
        <v>0</v>
      </c>
      <c r="BJ12" s="88" t="b">
        <v>0</v>
      </c>
      <c r="BK12" s="92" t="b">
        <v>0</v>
      </c>
      <c r="BL12" s="92" t="b">
        <v>0</v>
      </c>
      <c r="BM12" s="94">
        <f t="shared" si="6"/>
        <v>0</v>
      </c>
      <c r="BN12" s="95" t="b">
        <v>0</v>
      </c>
      <c r="BO12" s="90" t="b">
        <v>0</v>
      </c>
      <c r="BP12" s="90" t="b">
        <v>0</v>
      </c>
      <c r="BQ12" s="90" t="b">
        <v>0</v>
      </c>
      <c r="BR12" s="90" t="b">
        <v>0</v>
      </c>
      <c r="BS12" s="91" t="b">
        <v>0</v>
      </c>
      <c r="BT12" s="94">
        <f t="shared" si="7"/>
        <v>0</v>
      </c>
      <c r="BU12" s="95" t="b">
        <v>0</v>
      </c>
      <c r="BV12" s="90" t="b">
        <v>0</v>
      </c>
      <c r="BW12" s="90" t="b">
        <v>0</v>
      </c>
      <c r="BX12" s="90" t="b">
        <v>0</v>
      </c>
      <c r="BY12" s="90" t="b">
        <v>0</v>
      </c>
      <c r="BZ12" s="90" t="b">
        <v>0</v>
      </c>
      <c r="CA12" s="90" t="b">
        <v>0</v>
      </c>
      <c r="CB12" s="91" t="b">
        <v>0</v>
      </c>
      <c r="CC12" s="94">
        <f t="shared" si="8"/>
        <v>0</v>
      </c>
      <c r="CD12" s="95" t="b">
        <v>0</v>
      </c>
      <c r="CE12" s="90" t="b">
        <v>0</v>
      </c>
      <c r="CF12" s="90" t="b">
        <v>0</v>
      </c>
      <c r="CG12" s="90" t="b">
        <v>0</v>
      </c>
      <c r="CH12" s="90" t="b">
        <v>0</v>
      </c>
      <c r="CI12" s="90" t="b">
        <v>0</v>
      </c>
      <c r="CJ12" s="90" t="b">
        <v>0</v>
      </c>
      <c r="CK12" s="91" t="b">
        <v>0</v>
      </c>
      <c r="CL12" s="92">
        <f t="shared" si="9"/>
        <v>0</v>
      </c>
      <c r="CM12" s="92" t="b">
        <v>0</v>
      </c>
      <c r="CN12" s="92" t="b">
        <v>0</v>
      </c>
      <c r="CO12" s="94" t="b">
        <v>0</v>
      </c>
    </row>
    <row r="13" spans="1:93" ht="21" customHeight="1" x14ac:dyDescent="0.15">
      <c r="A13" s="162" t="s">
        <v>144</v>
      </c>
      <c r="B13" s="263" t="b">
        <v>1</v>
      </c>
      <c r="C13" s="97" t="b">
        <v>1</v>
      </c>
      <c r="D13" s="95" t="b">
        <v>0</v>
      </c>
      <c r="E13" s="90" t="b">
        <v>1</v>
      </c>
      <c r="F13" s="90" t="b">
        <v>0</v>
      </c>
      <c r="G13" s="90" t="b">
        <v>0</v>
      </c>
      <c r="H13" s="90" t="b">
        <v>0</v>
      </c>
      <c r="I13" s="90" t="b">
        <v>0</v>
      </c>
      <c r="J13" s="90" t="b">
        <v>0</v>
      </c>
      <c r="K13" s="91" t="b">
        <v>0</v>
      </c>
      <c r="L13" s="94">
        <f t="shared" si="0"/>
        <v>1</v>
      </c>
      <c r="M13" s="95" t="b">
        <v>1</v>
      </c>
      <c r="N13" s="90" t="b">
        <v>0</v>
      </c>
      <c r="O13" s="90" t="b">
        <v>1</v>
      </c>
      <c r="P13" s="90" t="b">
        <v>0</v>
      </c>
      <c r="Q13" s="90" t="b">
        <v>0</v>
      </c>
      <c r="R13" s="90" t="b">
        <v>0</v>
      </c>
      <c r="S13" s="91" t="b">
        <v>0</v>
      </c>
      <c r="T13" s="94">
        <f t="shared" si="1"/>
        <v>2</v>
      </c>
      <c r="U13" s="95" t="b">
        <v>0</v>
      </c>
      <c r="V13" s="90" t="b">
        <v>0</v>
      </c>
      <c r="W13" s="90" t="b">
        <v>0</v>
      </c>
      <c r="X13" s="90" t="b">
        <v>0</v>
      </c>
      <c r="Y13" s="90" t="b">
        <v>0</v>
      </c>
      <c r="Z13" s="90" t="b">
        <v>0</v>
      </c>
      <c r="AA13" s="90" t="b">
        <v>0</v>
      </c>
      <c r="AB13" s="91" t="b">
        <v>0</v>
      </c>
      <c r="AC13" s="94">
        <f t="shared" si="2"/>
        <v>0</v>
      </c>
      <c r="AD13" s="95" t="b">
        <v>0</v>
      </c>
      <c r="AE13" s="90" t="b">
        <v>0</v>
      </c>
      <c r="AF13" s="90" t="b">
        <v>0</v>
      </c>
      <c r="AG13" s="90" t="b">
        <v>0</v>
      </c>
      <c r="AH13" s="90" t="b">
        <v>0</v>
      </c>
      <c r="AI13" s="90" t="b">
        <v>0</v>
      </c>
      <c r="AJ13" s="91" t="b">
        <v>0</v>
      </c>
      <c r="AK13" s="94">
        <f t="shared" si="3"/>
        <v>0</v>
      </c>
      <c r="AL13" s="95" t="b">
        <v>0</v>
      </c>
      <c r="AM13" s="90" t="b">
        <v>0</v>
      </c>
      <c r="AN13" s="90" t="b">
        <v>0</v>
      </c>
      <c r="AO13" s="90" t="b">
        <v>0</v>
      </c>
      <c r="AP13" s="90" t="b">
        <v>0</v>
      </c>
      <c r="AQ13" s="90" t="b">
        <v>0</v>
      </c>
      <c r="AR13" s="90" t="b">
        <v>0</v>
      </c>
      <c r="AS13" s="90" t="b">
        <v>0</v>
      </c>
      <c r="AT13" s="91" t="b">
        <v>0</v>
      </c>
      <c r="AU13" s="94">
        <f t="shared" si="4"/>
        <v>0</v>
      </c>
      <c r="AV13" s="95" t="b">
        <v>0</v>
      </c>
      <c r="AW13" s="90" t="b">
        <v>0</v>
      </c>
      <c r="AX13" s="90" t="b">
        <v>0</v>
      </c>
      <c r="AY13" s="90" t="b">
        <v>0</v>
      </c>
      <c r="AZ13" s="90" t="b">
        <v>0</v>
      </c>
      <c r="BA13" s="90" t="b">
        <v>0</v>
      </c>
      <c r="BB13" s="91" t="b">
        <v>0</v>
      </c>
      <c r="BC13" s="94">
        <f t="shared" si="5"/>
        <v>0</v>
      </c>
      <c r="BD13" s="88" t="b">
        <v>0</v>
      </c>
      <c r="BE13" s="92" t="b">
        <v>0</v>
      </c>
      <c r="BF13" s="92" t="b">
        <v>0</v>
      </c>
      <c r="BG13" s="92" t="b">
        <v>0</v>
      </c>
      <c r="BH13" s="92" t="b">
        <v>0</v>
      </c>
      <c r="BI13" s="94" t="b">
        <v>0</v>
      </c>
      <c r="BJ13" s="88" t="b">
        <v>0</v>
      </c>
      <c r="BK13" s="92" t="b">
        <v>0</v>
      </c>
      <c r="BL13" s="92" t="b">
        <v>0</v>
      </c>
      <c r="BM13" s="94">
        <f t="shared" si="6"/>
        <v>0</v>
      </c>
      <c r="BN13" s="95" t="b">
        <v>0</v>
      </c>
      <c r="BO13" s="90" t="b">
        <v>0</v>
      </c>
      <c r="BP13" s="90" t="b">
        <v>0</v>
      </c>
      <c r="BQ13" s="90" t="b">
        <v>0</v>
      </c>
      <c r="BR13" s="90" t="b">
        <v>0</v>
      </c>
      <c r="BS13" s="91" t="b">
        <v>0</v>
      </c>
      <c r="BT13" s="94">
        <f t="shared" si="7"/>
        <v>0</v>
      </c>
      <c r="BU13" s="95" t="b">
        <v>0</v>
      </c>
      <c r="BV13" s="90" t="b">
        <v>0</v>
      </c>
      <c r="BW13" s="90" t="b">
        <v>0</v>
      </c>
      <c r="BX13" s="90" t="b">
        <v>0</v>
      </c>
      <c r="BY13" s="90" t="b">
        <v>0</v>
      </c>
      <c r="BZ13" s="90" t="b">
        <v>0</v>
      </c>
      <c r="CA13" s="90" t="b">
        <v>0</v>
      </c>
      <c r="CB13" s="91" t="b">
        <v>0</v>
      </c>
      <c r="CC13" s="94">
        <f t="shared" si="8"/>
        <v>0</v>
      </c>
      <c r="CD13" s="95" t="b">
        <v>0</v>
      </c>
      <c r="CE13" s="90" t="b">
        <v>0</v>
      </c>
      <c r="CF13" s="90" t="b">
        <v>0</v>
      </c>
      <c r="CG13" s="90" t="b">
        <v>0</v>
      </c>
      <c r="CH13" s="90" t="b">
        <v>0</v>
      </c>
      <c r="CI13" s="90" t="b">
        <v>0</v>
      </c>
      <c r="CJ13" s="90" t="b">
        <v>0</v>
      </c>
      <c r="CK13" s="91" t="b">
        <v>0</v>
      </c>
      <c r="CL13" s="92">
        <f t="shared" si="9"/>
        <v>0</v>
      </c>
      <c r="CM13" s="92" t="b">
        <v>0</v>
      </c>
      <c r="CN13" s="92" t="b">
        <v>0</v>
      </c>
      <c r="CO13" s="94" t="b">
        <v>0</v>
      </c>
    </row>
    <row r="14" spans="1:93" ht="21" customHeight="1" x14ac:dyDescent="0.15">
      <c r="A14" s="113"/>
      <c r="B14" s="263" t="b">
        <v>0</v>
      </c>
      <c r="C14" s="97" t="b">
        <v>0</v>
      </c>
      <c r="D14" s="95" t="b">
        <v>0</v>
      </c>
      <c r="E14" s="90" t="b">
        <v>0</v>
      </c>
      <c r="F14" s="90" t="b">
        <v>0</v>
      </c>
      <c r="G14" s="90" t="b">
        <v>0</v>
      </c>
      <c r="H14" s="90" t="b">
        <v>0</v>
      </c>
      <c r="I14" s="90" t="b">
        <v>0</v>
      </c>
      <c r="J14" s="90" t="b">
        <v>0</v>
      </c>
      <c r="K14" s="91" t="b">
        <v>0</v>
      </c>
      <c r="L14" s="94">
        <f t="shared" si="0"/>
        <v>0</v>
      </c>
      <c r="M14" s="95" t="b">
        <v>0</v>
      </c>
      <c r="N14" s="90" t="b">
        <v>0</v>
      </c>
      <c r="O14" s="90" t="b">
        <v>0</v>
      </c>
      <c r="P14" s="90" t="b">
        <v>0</v>
      </c>
      <c r="Q14" s="90" t="b">
        <v>0</v>
      </c>
      <c r="R14" s="90" t="b">
        <v>0</v>
      </c>
      <c r="S14" s="91" t="b">
        <v>0</v>
      </c>
      <c r="T14" s="94">
        <f t="shared" si="1"/>
        <v>0</v>
      </c>
      <c r="U14" s="95" t="b">
        <v>0</v>
      </c>
      <c r="V14" s="90" t="b">
        <v>0</v>
      </c>
      <c r="W14" s="90" t="b">
        <v>0</v>
      </c>
      <c r="X14" s="90" t="b">
        <v>0</v>
      </c>
      <c r="Y14" s="90" t="b">
        <v>0</v>
      </c>
      <c r="Z14" s="90" t="b">
        <v>0</v>
      </c>
      <c r="AA14" s="90" t="b">
        <v>0</v>
      </c>
      <c r="AB14" s="91" t="b">
        <v>0</v>
      </c>
      <c r="AC14" s="94">
        <f t="shared" si="2"/>
        <v>0</v>
      </c>
      <c r="AD14" s="95" t="b">
        <v>0</v>
      </c>
      <c r="AE14" s="90" t="b">
        <v>0</v>
      </c>
      <c r="AF14" s="90" t="b">
        <v>0</v>
      </c>
      <c r="AG14" s="90" t="b">
        <v>0</v>
      </c>
      <c r="AH14" s="90" t="b">
        <v>0</v>
      </c>
      <c r="AI14" s="90" t="b">
        <v>0</v>
      </c>
      <c r="AJ14" s="91" t="b">
        <v>0</v>
      </c>
      <c r="AK14" s="94">
        <f t="shared" si="3"/>
        <v>0</v>
      </c>
      <c r="AL14" s="95" t="b">
        <v>0</v>
      </c>
      <c r="AM14" s="90" t="b">
        <v>0</v>
      </c>
      <c r="AN14" s="90" t="b">
        <v>0</v>
      </c>
      <c r="AO14" s="90" t="b">
        <v>0</v>
      </c>
      <c r="AP14" s="90" t="b">
        <v>0</v>
      </c>
      <c r="AQ14" s="90" t="b">
        <v>0</v>
      </c>
      <c r="AR14" s="90" t="b">
        <v>0</v>
      </c>
      <c r="AS14" s="90" t="b">
        <v>0</v>
      </c>
      <c r="AT14" s="91" t="b">
        <v>0</v>
      </c>
      <c r="AU14" s="94">
        <f t="shared" si="4"/>
        <v>0</v>
      </c>
      <c r="AV14" s="95" t="b">
        <v>0</v>
      </c>
      <c r="AW14" s="90" t="b">
        <v>0</v>
      </c>
      <c r="AX14" s="90" t="b">
        <v>0</v>
      </c>
      <c r="AY14" s="90" t="b">
        <v>0</v>
      </c>
      <c r="AZ14" s="90" t="b">
        <v>0</v>
      </c>
      <c r="BA14" s="90" t="b">
        <v>0</v>
      </c>
      <c r="BB14" s="91" t="b">
        <v>0</v>
      </c>
      <c r="BC14" s="94">
        <f t="shared" si="5"/>
        <v>0</v>
      </c>
      <c r="BD14" s="88" t="b">
        <v>0</v>
      </c>
      <c r="BE14" s="92" t="b">
        <v>0</v>
      </c>
      <c r="BF14" s="92" t="b">
        <v>0</v>
      </c>
      <c r="BG14" s="92" t="b">
        <v>0</v>
      </c>
      <c r="BH14" s="92" t="b">
        <v>0</v>
      </c>
      <c r="BI14" s="94" t="b">
        <v>0</v>
      </c>
      <c r="BJ14" s="88" t="b">
        <v>0</v>
      </c>
      <c r="BK14" s="92" t="b">
        <v>0</v>
      </c>
      <c r="BL14" s="92" t="b">
        <v>0</v>
      </c>
      <c r="BM14" s="94">
        <f t="shared" si="6"/>
        <v>0</v>
      </c>
      <c r="BN14" s="95" t="b">
        <v>0</v>
      </c>
      <c r="BO14" s="90" t="b">
        <v>0</v>
      </c>
      <c r="BP14" s="90" t="b">
        <v>0</v>
      </c>
      <c r="BQ14" s="90" t="b">
        <v>0</v>
      </c>
      <c r="BR14" s="90" t="b">
        <v>0</v>
      </c>
      <c r="BS14" s="91" t="b">
        <v>0</v>
      </c>
      <c r="BT14" s="94">
        <f t="shared" si="7"/>
        <v>0</v>
      </c>
      <c r="BU14" s="95" t="b">
        <v>0</v>
      </c>
      <c r="BV14" s="90" t="b">
        <v>0</v>
      </c>
      <c r="BW14" s="90" t="b">
        <v>0</v>
      </c>
      <c r="BX14" s="90" t="b">
        <v>0</v>
      </c>
      <c r="BY14" s="90" t="b">
        <v>0</v>
      </c>
      <c r="BZ14" s="90" t="b">
        <v>0</v>
      </c>
      <c r="CA14" s="90" t="b">
        <v>0</v>
      </c>
      <c r="CB14" s="91" t="b">
        <v>0</v>
      </c>
      <c r="CC14" s="94">
        <f t="shared" si="8"/>
        <v>0</v>
      </c>
      <c r="CD14" s="95" t="b">
        <v>0</v>
      </c>
      <c r="CE14" s="90" t="b">
        <v>0</v>
      </c>
      <c r="CF14" s="90" t="b">
        <v>0</v>
      </c>
      <c r="CG14" s="90" t="b">
        <v>0</v>
      </c>
      <c r="CH14" s="90" t="b">
        <v>0</v>
      </c>
      <c r="CI14" s="90" t="b">
        <v>0</v>
      </c>
      <c r="CJ14" s="90" t="b">
        <v>0</v>
      </c>
      <c r="CK14" s="91" t="b">
        <v>0</v>
      </c>
      <c r="CL14" s="92">
        <f t="shared" si="9"/>
        <v>0</v>
      </c>
      <c r="CM14" s="92" t="b">
        <v>0</v>
      </c>
      <c r="CN14" s="92" t="b">
        <v>0</v>
      </c>
      <c r="CO14" s="94" t="b">
        <v>0</v>
      </c>
    </row>
    <row r="15" spans="1:93" ht="21" customHeight="1" x14ac:dyDescent="0.15">
      <c r="A15" s="201" t="s">
        <v>148</v>
      </c>
      <c r="B15" s="263" t="b">
        <v>1</v>
      </c>
      <c r="C15" s="97" t="b">
        <v>0</v>
      </c>
      <c r="D15" s="95" t="b">
        <v>0</v>
      </c>
      <c r="E15" s="90" t="b">
        <v>0</v>
      </c>
      <c r="F15" s="90" t="b">
        <v>0</v>
      </c>
      <c r="G15" s="90" t="b">
        <v>0</v>
      </c>
      <c r="H15" s="90" t="b">
        <v>0</v>
      </c>
      <c r="I15" s="90" t="b">
        <v>0</v>
      </c>
      <c r="J15" s="90" t="b">
        <v>0</v>
      </c>
      <c r="K15" s="91" t="b">
        <v>0</v>
      </c>
      <c r="L15" s="94">
        <f t="shared" si="0"/>
        <v>0</v>
      </c>
      <c r="M15" s="95" t="b">
        <v>0</v>
      </c>
      <c r="N15" s="90" t="b">
        <v>0</v>
      </c>
      <c r="O15" s="90" t="b">
        <v>0</v>
      </c>
      <c r="P15" s="90" t="b">
        <v>0</v>
      </c>
      <c r="Q15" s="90" t="b">
        <v>0</v>
      </c>
      <c r="R15" s="90" t="b">
        <v>0</v>
      </c>
      <c r="S15" s="91" t="b">
        <v>0</v>
      </c>
      <c r="T15" s="94">
        <f t="shared" si="1"/>
        <v>0</v>
      </c>
      <c r="U15" s="95" t="b">
        <v>0</v>
      </c>
      <c r="V15" s="90" t="b">
        <v>0</v>
      </c>
      <c r="W15" s="90" t="b">
        <v>0</v>
      </c>
      <c r="X15" s="90" t="b">
        <v>0</v>
      </c>
      <c r="Y15" s="90" t="b">
        <v>0</v>
      </c>
      <c r="Z15" s="90" t="b">
        <v>0</v>
      </c>
      <c r="AA15" s="90" t="b">
        <v>0</v>
      </c>
      <c r="AB15" s="91" t="b">
        <v>0</v>
      </c>
      <c r="AC15" s="94">
        <f t="shared" si="2"/>
        <v>0</v>
      </c>
      <c r="AD15" s="95" t="b">
        <v>0</v>
      </c>
      <c r="AE15" s="90" t="b">
        <v>0</v>
      </c>
      <c r="AF15" s="90" t="b">
        <v>0</v>
      </c>
      <c r="AG15" s="90" t="b">
        <v>0</v>
      </c>
      <c r="AH15" s="90" t="b">
        <v>0</v>
      </c>
      <c r="AI15" s="90" t="b">
        <v>0</v>
      </c>
      <c r="AJ15" s="91" t="b">
        <v>0</v>
      </c>
      <c r="AK15" s="94">
        <f t="shared" si="3"/>
        <v>0</v>
      </c>
      <c r="AL15" s="95" t="b">
        <v>0</v>
      </c>
      <c r="AM15" s="90" t="b">
        <v>0</v>
      </c>
      <c r="AN15" s="90" t="b">
        <v>0</v>
      </c>
      <c r="AO15" s="90" t="b">
        <v>0</v>
      </c>
      <c r="AP15" s="90" t="b">
        <v>0</v>
      </c>
      <c r="AQ15" s="90" t="b">
        <v>0</v>
      </c>
      <c r="AR15" s="90" t="b">
        <v>0</v>
      </c>
      <c r="AS15" s="90" t="b">
        <v>0</v>
      </c>
      <c r="AT15" s="91" t="b">
        <v>0</v>
      </c>
      <c r="AU15" s="94">
        <f t="shared" si="4"/>
        <v>0</v>
      </c>
      <c r="AV15" s="95" t="b">
        <v>0</v>
      </c>
      <c r="AW15" s="90" t="b">
        <v>0</v>
      </c>
      <c r="AX15" s="90" t="b">
        <v>0</v>
      </c>
      <c r="AY15" s="90" t="b">
        <v>0</v>
      </c>
      <c r="AZ15" s="90" t="b">
        <v>0</v>
      </c>
      <c r="BA15" s="90" t="b">
        <v>0</v>
      </c>
      <c r="BB15" s="91" t="b">
        <v>0</v>
      </c>
      <c r="BC15" s="94">
        <f t="shared" si="5"/>
        <v>0</v>
      </c>
      <c r="BD15" s="88" t="b">
        <v>0</v>
      </c>
      <c r="BE15" s="92" t="b">
        <v>0</v>
      </c>
      <c r="BF15" s="92" t="b">
        <v>0</v>
      </c>
      <c r="BG15" s="92" t="b">
        <v>0</v>
      </c>
      <c r="BH15" s="92" t="b">
        <v>0</v>
      </c>
      <c r="BI15" s="94" t="b">
        <v>0</v>
      </c>
      <c r="BJ15" s="88" t="b">
        <v>0</v>
      </c>
      <c r="BK15" s="92" t="b">
        <v>0</v>
      </c>
      <c r="BL15" s="92" t="b">
        <v>0</v>
      </c>
      <c r="BM15" s="94">
        <f t="shared" si="6"/>
        <v>0</v>
      </c>
      <c r="BN15" s="95" t="b">
        <v>0</v>
      </c>
      <c r="BO15" s="90" t="b">
        <v>0</v>
      </c>
      <c r="BP15" s="90" t="b">
        <v>0</v>
      </c>
      <c r="BQ15" s="90" t="b">
        <v>0</v>
      </c>
      <c r="BR15" s="90" t="b">
        <v>0</v>
      </c>
      <c r="BS15" s="91" t="b">
        <v>0</v>
      </c>
      <c r="BT15" s="94">
        <f t="shared" si="7"/>
        <v>0</v>
      </c>
      <c r="BU15" s="95" t="b">
        <v>0</v>
      </c>
      <c r="BV15" s="90" t="b">
        <v>0</v>
      </c>
      <c r="BW15" s="90" t="b">
        <v>0</v>
      </c>
      <c r="BX15" s="90" t="b">
        <v>0</v>
      </c>
      <c r="BY15" s="90" t="b">
        <v>0</v>
      </c>
      <c r="BZ15" s="90" t="b">
        <v>0</v>
      </c>
      <c r="CA15" s="90" t="b">
        <v>0</v>
      </c>
      <c r="CB15" s="91" t="b">
        <v>0</v>
      </c>
      <c r="CC15" s="94">
        <f t="shared" si="8"/>
        <v>0</v>
      </c>
      <c r="CD15" s="95" t="b">
        <v>0</v>
      </c>
      <c r="CE15" s="90" t="b">
        <v>0</v>
      </c>
      <c r="CF15" s="90" t="b">
        <v>0</v>
      </c>
      <c r="CG15" s="90" t="b">
        <v>0</v>
      </c>
      <c r="CH15" s="90" t="b">
        <v>0</v>
      </c>
      <c r="CI15" s="90" t="b">
        <v>0</v>
      </c>
      <c r="CJ15" s="90" t="b">
        <v>0</v>
      </c>
      <c r="CK15" s="91" t="b">
        <v>0</v>
      </c>
      <c r="CL15" s="92">
        <f t="shared" si="9"/>
        <v>0</v>
      </c>
      <c r="CM15" s="92" t="b">
        <v>0</v>
      </c>
      <c r="CN15" s="92" t="b">
        <v>0</v>
      </c>
      <c r="CO15" s="94" t="b">
        <v>0</v>
      </c>
    </row>
    <row r="16" spans="1:93" ht="21" customHeight="1" x14ac:dyDescent="0.15">
      <c r="A16" s="201" t="s">
        <v>149</v>
      </c>
      <c r="B16" s="263" t="b">
        <v>0</v>
      </c>
      <c r="C16" s="97" t="b">
        <v>0</v>
      </c>
      <c r="D16" s="95" t="b">
        <v>0</v>
      </c>
      <c r="E16" s="90" t="b">
        <v>0</v>
      </c>
      <c r="F16" s="90" t="b">
        <v>0</v>
      </c>
      <c r="G16" s="90" t="b">
        <v>0</v>
      </c>
      <c r="H16" s="90" t="b">
        <v>0</v>
      </c>
      <c r="I16" s="90" t="b">
        <v>0</v>
      </c>
      <c r="J16" s="90" t="b">
        <v>0</v>
      </c>
      <c r="K16" s="91" t="b">
        <v>0</v>
      </c>
      <c r="L16" s="94">
        <f t="shared" si="0"/>
        <v>0</v>
      </c>
      <c r="M16" s="95" t="b">
        <v>0</v>
      </c>
      <c r="N16" s="90" t="b">
        <v>0</v>
      </c>
      <c r="O16" s="90" t="b">
        <v>0</v>
      </c>
      <c r="P16" s="90" t="b">
        <v>0</v>
      </c>
      <c r="Q16" s="90" t="b">
        <v>0</v>
      </c>
      <c r="R16" s="90" t="b">
        <v>0</v>
      </c>
      <c r="S16" s="91" t="b">
        <v>0</v>
      </c>
      <c r="T16" s="94">
        <f t="shared" si="1"/>
        <v>0</v>
      </c>
      <c r="U16" s="95" t="b">
        <v>0</v>
      </c>
      <c r="V16" s="90" t="b">
        <v>0</v>
      </c>
      <c r="W16" s="90" t="b">
        <v>0</v>
      </c>
      <c r="X16" s="90" t="b">
        <v>0</v>
      </c>
      <c r="Y16" s="90" t="b">
        <v>0</v>
      </c>
      <c r="Z16" s="90" t="b">
        <v>0</v>
      </c>
      <c r="AA16" s="90" t="b">
        <v>0</v>
      </c>
      <c r="AB16" s="91" t="b">
        <v>0</v>
      </c>
      <c r="AC16" s="94">
        <f t="shared" si="2"/>
        <v>0</v>
      </c>
      <c r="AD16" s="95" t="b">
        <v>0</v>
      </c>
      <c r="AE16" s="90" t="b">
        <v>0</v>
      </c>
      <c r="AF16" s="90" t="b">
        <v>0</v>
      </c>
      <c r="AG16" s="90" t="b">
        <v>0</v>
      </c>
      <c r="AH16" s="90" t="b">
        <v>0</v>
      </c>
      <c r="AI16" s="90" t="b">
        <v>0</v>
      </c>
      <c r="AJ16" s="91" t="b">
        <v>0</v>
      </c>
      <c r="AK16" s="94">
        <f t="shared" si="3"/>
        <v>0</v>
      </c>
      <c r="AL16" s="95" t="b">
        <v>0</v>
      </c>
      <c r="AM16" s="90" t="b">
        <v>0</v>
      </c>
      <c r="AN16" s="90" t="b">
        <v>0</v>
      </c>
      <c r="AO16" s="90" t="b">
        <v>0</v>
      </c>
      <c r="AP16" s="90" t="b">
        <v>0</v>
      </c>
      <c r="AQ16" s="90" t="b">
        <v>0</v>
      </c>
      <c r="AR16" s="90" t="b">
        <v>0</v>
      </c>
      <c r="AS16" s="90" t="b">
        <v>0</v>
      </c>
      <c r="AT16" s="91" t="b">
        <v>0</v>
      </c>
      <c r="AU16" s="94">
        <f t="shared" si="4"/>
        <v>0</v>
      </c>
      <c r="AV16" s="95" t="b">
        <v>0</v>
      </c>
      <c r="AW16" s="90" t="b">
        <v>0</v>
      </c>
      <c r="AX16" s="90" t="b">
        <v>0</v>
      </c>
      <c r="AY16" s="90" t="b">
        <v>0</v>
      </c>
      <c r="AZ16" s="90" t="b">
        <v>0</v>
      </c>
      <c r="BA16" s="90" t="b">
        <v>0</v>
      </c>
      <c r="BB16" s="91" t="b">
        <v>0</v>
      </c>
      <c r="BC16" s="94">
        <f t="shared" si="5"/>
        <v>0</v>
      </c>
      <c r="BD16" s="88" t="b">
        <v>0</v>
      </c>
      <c r="BE16" s="92" t="b">
        <v>0</v>
      </c>
      <c r="BF16" s="92" t="b">
        <v>0</v>
      </c>
      <c r="BG16" s="92" t="b">
        <v>0</v>
      </c>
      <c r="BH16" s="92" t="b">
        <v>0</v>
      </c>
      <c r="BI16" s="94" t="b">
        <v>0</v>
      </c>
      <c r="BJ16" s="88" t="b">
        <v>0</v>
      </c>
      <c r="BK16" s="92" t="b">
        <v>0</v>
      </c>
      <c r="BL16" s="92" t="b">
        <v>0</v>
      </c>
      <c r="BM16" s="94">
        <f t="shared" si="6"/>
        <v>0</v>
      </c>
      <c r="BN16" s="95" t="b">
        <v>0</v>
      </c>
      <c r="BO16" s="90" t="b">
        <v>0</v>
      </c>
      <c r="BP16" s="90" t="b">
        <v>0</v>
      </c>
      <c r="BQ16" s="90" t="b">
        <v>0</v>
      </c>
      <c r="BR16" s="90" t="b">
        <v>0</v>
      </c>
      <c r="BS16" s="91" t="b">
        <v>0</v>
      </c>
      <c r="BT16" s="94">
        <f t="shared" si="7"/>
        <v>0</v>
      </c>
      <c r="BU16" s="95" t="b">
        <v>0</v>
      </c>
      <c r="BV16" s="90" t="b">
        <v>0</v>
      </c>
      <c r="BW16" s="90" t="b">
        <v>0</v>
      </c>
      <c r="BX16" s="90" t="b">
        <v>0</v>
      </c>
      <c r="BY16" s="90" t="b">
        <v>0</v>
      </c>
      <c r="BZ16" s="90" t="b">
        <v>0</v>
      </c>
      <c r="CA16" s="90" t="b">
        <v>0</v>
      </c>
      <c r="CB16" s="91" t="b">
        <v>0</v>
      </c>
      <c r="CC16" s="94">
        <f t="shared" si="8"/>
        <v>0</v>
      </c>
      <c r="CD16" s="95" t="b">
        <v>0</v>
      </c>
      <c r="CE16" s="90" t="b">
        <v>0</v>
      </c>
      <c r="CF16" s="90" t="b">
        <v>0</v>
      </c>
      <c r="CG16" s="90" t="b">
        <v>0</v>
      </c>
      <c r="CH16" s="90" t="b">
        <v>0</v>
      </c>
      <c r="CI16" s="90" t="b">
        <v>0</v>
      </c>
      <c r="CJ16" s="90" t="b">
        <v>0</v>
      </c>
      <c r="CK16" s="91" t="b">
        <v>0</v>
      </c>
      <c r="CL16" s="92">
        <f t="shared" si="9"/>
        <v>0</v>
      </c>
      <c r="CM16" s="92" t="b">
        <v>0</v>
      </c>
      <c r="CN16" s="92" t="b">
        <v>0</v>
      </c>
      <c r="CO16" s="94" t="b">
        <v>0</v>
      </c>
    </row>
    <row r="17" spans="1:93" ht="21" customHeight="1" x14ac:dyDescent="0.15">
      <c r="A17" s="201" t="s">
        <v>175</v>
      </c>
      <c r="B17" s="263" t="b">
        <v>0</v>
      </c>
      <c r="C17" s="97" t="b">
        <v>0</v>
      </c>
      <c r="D17" s="95" t="b">
        <v>0</v>
      </c>
      <c r="E17" s="90" t="b">
        <v>0</v>
      </c>
      <c r="F17" s="90" t="b">
        <v>0</v>
      </c>
      <c r="G17" s="90" t="b">
        <v>0</v>
      </c>
      <c r="H17" s="90" t="b">
        <v>0</v>
      </c>
      <c r="I17" s="90" t="b">
        <v>0</v>
      </c>
      <c r="J17" s="90" t="b">
        <v>0</v>
      </c>
      <c r="K17" s="91" t="b">
        <v>0</v>
      </c>
      <c r="L17" s="94">
        <f t="shared" si="0"/>
        <v>0</v>
      </c>
      <c r="M17" s="95" t="b">
        <v>0</v>
      </c>
      <c r="N17" s="90" t="b">
        <v>0</v>
      </c>
      <c r="O17" s="90" t="b">
        <v>0</v>
      </c>
      <c r="P17" s="90" t="b">
        <v>0</v>
      </c>
      <c r="Q17" s="90" t="b">
        <v>0</v>
      </c>
      <c r="R17" s="90" t="b">
        <v>0</v>
      </c>
      <c r="S17" s="91" t="b">
        <v>0</v>
      </c>
      <c r="T17" s="94">
        <f t="shared" si="1"/>
        <v>0</v>
      </c>
      <c r="U17" s="95" t="b">
        <v>0</v>
      </c>
      <c r="V17" s="90" t="b">
        <v>0</v>
      </c>
      <c r="W17" s="90" t="b">
        <v>0</v>
      </c>
      <c r="X17" s="90" t="b">
        <v>0</v>
      </c>
      <c r="Y17" s="90" t="b">
        <v>0</v>
      </c>
      <c r="Z17" s="90" t="b">
        <v>0</v>
      </c>
      <c r="AA17" s="90" t="b">
        <v>0</v>
      </c>
      <c r="AB17" s="91" t="b">
        <v>0</v>
      </c>
      <c r="AC17" s="94">
        <f t="shared" si="2"/>
        <v>0</v>
      </c>
      <c r="AD17" s="95" t="b">
        <v>1</v>
      </c>
      <c r="AE17" s="90" t="b">
        <v>0</v>
      </c>
      <c r="AF17" s="90" t="b">
        <v>0</v>
      </c>
      <c r="AG17" s="90" t="b">
        <v>0</v>
      </c>
      <c r="AH17" s="90" t="b">
        <v>0</v>
      </c>
      <c r="AI17" s="90" t="b">
        <v>0</v>
      </c>
      <c r="AJ17" s="91" t="b">
        <v>0</v>
      </c>
      <c r="AK17" s="94">
        <f t="shared" si="3"/>
        <v>1</v>
      </c>
      <c r="AL17" s="95" t="b">
        <v>0</v>
      </c>
      <c r="AM17" s="90" t="b">
        <v>0</v>
      </c>
      <c r="AN17" s="90" t="b">
        <v>0</v>
      </c>
      <c r="AO17" s="90" t="b">
        <v>0</v>
      </c>
      <c r="AP17" s="90" t="b">
        <v>0</v>
      </c>
      <c r="AQ17" s="90" t="b">
        <v>0</v>
      </c>
      <c r="AR17" s="90" t="b">
        <v>0</v>
      </c>
      <c r="AS17" s="90" t="b">
        <v>0</v>
      </c>
      <c r="AT17" s="91" t="b">
        <v>0</v>
      </c>
      <c r="AU17" s="94">
        <f t="shared" si="4"/>
        <v>0</v>
      </c>
      <c r="AV17" s="95" t="b">
        <v>0</v>
      </c>
      <c r="AW17" s="90" t="b">
        <v>0</v>
      </c>
      <c r="AX17" s="90" t="b">
        <v>0</v>
      </c>
      <c r="AY17" s="90" t="b">
        <v>0</v>
      </c>
      <c r="AZ17" s="90" t="b">
        <v>0</v>
      </c>
      <c r="BA17" s="90" t="b">
        <v>0</v>
      </c>
      <c r="BB17" s="91" t="b">
        <v>0</v>
      </c>
      <c r="BC17" s="94">
        <f t="shared" si="5"/>
        <v>0</v>
      </c>
      <c r="BD17" s="88" t="b">
        <v>0</v>
      </c>
      <c r="BE17" s="92" t="b">
        <v>0</v>
      </c>
      <c r="BF17" s="92" t="b">
        <v>0</v>
      </c>
      <c r="BG17" s="92" t="b">
        <v>0</v>
      </c>
      <c r="BH17" s="92" t="b">
        <v>0</v>
      </c>
      <c r="BI17" s="94" t="b">
        <v>0</v>
      </c>
      <c r="BJ17" s="88" t="b">
        <v>0</v>
      </c>
      <c r="BK17" s="92" t="b">
        <v>0</v>
      </c>
      <c r="BL17" s="92" t="b">
        <v>0</v>
      </c>
      <c r="BM17" s="94">
        <f t="shared" si="6"/>
        <v>0</v>
      </c>
      <c r="BN17" s="95" t="b">
        <v>0</v>
      </c>
      <c r="BO17" s="90" t="b">
        <v>0</v>
      </c>
      <c r="BP17" s="90" t="b">
        <v>0</v>
      </c>
      <c r="BQ17" s="90" t="b">
        <v>0</v>
      </c>
      <c r="BR17" s="90" t="b">
        <v>0</v>
      </c>
      <c r="BS17" s="91" t="b">
        <v>0</v>
      </c>
      <c r="BT17" s="94">
        <f t="shared" si="7"/>
        <v>0</v>
      </c>
      <c r="BU17" s="95" t="b">
        <v>0</v>
      </c>
      <c r="BV17" s="90" t="b">
        <v>0</v>
      </c>
      <c r="BW17" s="90" t="b">
        <v>0</v>
      </c>
      <c r="BX17" s="90" t="b">
        <v>0</v>
      </c>
      <c r="BY17" s="90" t="b">
        <v>0</v>
      </c>
      <c r="BZ17" s="90" t="b">
        <v>0</v>
      </c>
      <c r="CA17" s="90" t="b">
        <v>0</v>
      </c>
      <c r="CB17" s="91" t="b">
        <v>0</v>
      </c>
      <c r="CC17" s="94">
        <f t="shared" si="8"/>
        <v>0</v>
      </c>
      <c r="CD17" s="95" t="b">
        <v>0</v>
      </c>
      <c r="CE17" s="90" t="b">
        <v>0</v>
      </c>
      <c r="CF17" s="90" t="b">
        <v>0</v>
      </c>
      <c r="CG17" s="90" t="b">
        <v>0</v>
      </c>
      <c r="CH17" s="90" t="b">
        <v>0</v>
      </c>
      <c r="CI17" s="90" t="b">
        <v>0</v>
      </c>
      <c r="CJ17" s="90" t="b">
        <v>0</v>
      </c>
      <c r="CK17" s="91" t="b">
        <v>0</v>
      </c>
      <c r="CL17" s="92">
        <f t="shared" si="9"/>
        <v>0</v>
      </c>
      <c r="CM17" s="92" t="b">
        <v>0</v>
      </c>
      <c r="CN17" s="92" t="b">
        <v>0</v>
      </c>
      <c r="CO17" s="94" t="b">
        <v>0</v>
      </c>
    </row>
    <row r="18" spans="1:93" ht="21" customHeight="1" x14ac:dyDescent="0.15">
      <c r="A18" s="231" t="s">
        <v>176</v>
      </c>
      <c r="B18" s="263" t="b">
        <v>0</v>
      </c>
      <c r="C18" s="97" t="b">
        <v>0</v>
      </c>
      <c r="D18" s="95" t="b">
        <v>0</v>
      </c>
      <c r="E18" s="90" t="b">
        <v>0</v>
      </c>
      <c r="F18" s="90" t="b">
        <v>0</v>
      </c>
      <c r="G18" s="90" t="b">
        <v>0</v>
      </c>
      <c r="H18" s="90" t="b">
        <v>0</v>
      </c>
      <c r="I18" s="90" t="b">
        <v>0</v>
      </c>
      <c r="J18" s="90" t="b">
        <v>0</v>
      </c>
      <c r="K18" s="91" t="b">
        <v>0</v>
      </c>
      <c r="L18" s="94">
        <f t="shared" si="0"/>
        <v>0</v>
      </c>
      <c r="M18" s="95" t="b">
        <v>0</v>
      </c>
      <c r="N18" s="90" t="b">
        <v>0</v>
      </c>
      <c r="O18" s="90" t="b">
        <v>0</v>
      </c>
      <c r="P18" s="90" t="b">
        <v>0</v>
      </c>
      <c r="Q18" s="90" t="b">
        <v>0</v>
      </c>
      <c r="R18" s="90" t="b">
        <v>0</v>
      </c>
      <c r="S18" s="91" t="b">
        <v>1</v>
      </c>
      <c r="T18" s="94">
        <f t="shared" si="1"/>
        <v>1</v>
      </c>
      <c r="U18" s="95" t="b">
        <v>0</v>
      </c>
      <c r="V18" s="90" t="b">
        <v>0</v>
      </c>
      <c r="W18" s="90" t="b">
        <v>0</v>
      </c>
      <c r="X18" s="90" t="b">
        <v>1</v>
      </c>
      <c r="Y18" s="90" t="b">
        <v>0</v>
      </c>
      <c r="Z18" s="90" t="b">
        <v>0</v>
      </c>
      <c r="AA18" s="90" t="b">
        <v>0</v>
      </c>
      <c r="AB18" s="91" t="b">
        <v>0</v>
      </c>
      <c r="AC18" s="94">
        <f t="shared" si="2"/>
        <v>1</v>
      </c>
      <c r="AD18" s="95" t="b">
        <v>0</v>
      </c>
      <c r="AE18" s="90" t="b">
        <v>0</v>
      </c>
      <c r="AF18" s="90" t="b">
        <v>0</v>
      </c>
      <c r="AG18" s="90" t="b">
        <v>0</v>
      </c>
      <c r="AH18" s="90" t="b">
        <v>0</v>
      </c>
      <c r="AI18" s="90" t="b">
        <v>0</v>
      </c>
      <c r="AJ18" s="91" t="b">
        <v>0</v>
      </c>
      <c r="AK18" s="94">
        <f t="shared" si="3"/>
        <v>0</v>
      </c>
      <c r="AL18" s="95" t="b">
        <v>0</v>
      </c>
      <c r="AM18" s="90" t="b">
        <v>0</v>
      </c>
      <c r="AN18" s="90" t="b">
        <v>0</v>
      </c>
      <c r="AO18" s="90" t="b">
        <v>0</v>
      </c>
      <c r="AP18" s="90" t="b">
        <v>0</v>
      </c>
      <c r="AQ18" s="90" t="b">
        <v>0</v>
      </c>
      <c r="AR18" s="90" t="b">
        <v>0</v>
      </c>
      <c r="AS18" s="90" t="b">
        <v>0</v>
      </c>
      <c r="AT18" s="91" t="b">
        <v>0</v>
      </c>
      <c r="AU18" s="94">
        <f t="shared" si="4"/>
        <v>0</v>
      </c>
      <c r="AV18" s="95" t="b">
        <v>0</v>
      </c>
      <c r="AW18" s="90" t="b">
        <v>0</v>
      </c>
      <c r="AX18" s="90" t="b">
        <v>0</v>
      </c>
      <c r="AY18" s="90" t="b">
        <v>0</v>
      </c>
      <c r="AZ18" s="90" t="b">
        <v>0</v>
      </c>
      <c r="BA18" s="90" t="b">
        <v>0</v>
      </c>
      <c r="BB18" s="91" t="b">
        <v>0</v>
      </c>
      <c r="BC18" s="94">
        <f t="shared" si="5"/>
        <v>0</v>
      </c>
      <c r="BD18" s="88" t="b">
        <v>0</v>
      </c>
      <c r="BE18" s="92" t="b">
        <v>0</v>
      </c>
      <c r="BF18" s="92" t="b">
        <v>0</v>
      </c>
      <c r="BG18" s="92" t="b">
        <v>0</v>
      </c>
      <c r="BH18" s="92" t="b">
        <v>0</v>
      </c>
      <c r="BI18" s="94" t="b">
        <v>0</v>
      </c>
      <c r="BJ18" s="88" t="b">
        <v>0</v>
      </c>
      <c r="BK18" s="92" t="b">
        <v>0</v>
      </c>
      <c r="BL18" s="92" t="b">
        <v>0</v>
      </c>
      <c r="BM18" s="94">
        <f t="shared" si="6"/>
        <v>0</v>
      </c>
      <c r="BN18" s="95" t="b">
        <v>0</v>
      </c>
      <c r="BO18" s="90" t="b">
        <v>0</v>
      </c>
      <c r="BP18" s="90" t="b">
        <v>0</v>
      </c>
      <c r="BQ18" s="90" t="b">
        <v>0</v>
      </c>
      <c r="BR18" s="90" t="b">
        <v>0</v>
      </c>
      <c r="BS18" s="91" t="b">
        <v>0</v>
      </c>
      <c r="BT18" s="94">
        <f t="shared" si="7"/>
        <v>0</v>
      </c>
      <c r="BU18" s="95" t="b">
        <v>0</v>
      </c>
      <c r="BV18" s="90" t="b">
        <v>0</v>
      </c>
      <c r="BW18" s="90" t="b">
        <v>0</v>
      </c>
      <c r="BX18" s="90" t="b">
        <v>0</v>
      </c>
      <c r="BY18" s="90" t="b">
        <v>0</v>
      </c>
      <c r="BZ18" s="90" t="b">
        <v>0</v>
      </c>
      <c r="CA18" s="90" t="b">
        <v>0</v>
      </c>
      <c r="CB18" s="91" t="b">
        <v>0</v>
      </c>
      <c r="CC18" s="94">
        <f t="shared" si="8"/>
        <v>0</v>
      </c>
      <c r="CD18" s="95" t="b">
        <v>0</v>
      </c>
      <c r="CE18" s="90" t="b">
        <v>0</v>
      </c>
      <c r="CF18" s="90" t="b">
        <v>0</v>
      </c>
      <c r="CG18" s="90" t="b">
        <v>0</v>
      </c>
      <c r="CH18" s="90" t="b">
        <v>0</v>
      </c>
      <c r="CI18" s="90" t="b">
        <v>0</v>
      </c>
      <c r="CJ18" s="90" t="b">
        <v>0</v>
      </c>
      <c r="CK18" s="91" t="b">
        <v>0</v>
      </c>
      <c r="CL18" s="92">
        <f t="shared" si="9"/>
        <v>0</v>
      </c>
      <c r="CM18" s="92" t="b">
        <v>0</v>
      </c>
      <c r="CN18" s="92" t="b">
        <v>0</v>
      </c>
      <c r="CO18" s="94" t="b">
        <v>0</v>
      </c>
    </row>
    <row r="19" spans="1:93" ht="21" customHeight="1" x14ac:dyDescent="0.15">
      <c r="A19" s="201" t="s">
        <v>151</v>
      </c>
      <c r="B19" s="263" t="b">
        <v>0</v>
      </c>
      <c r="C19" s="97" t="b">
        <v>0</v>
      </c>
      <c r="D19" s="95" t="b">
        <v>0</v>
      </c>
      <c r="E19" s="90" t="b">
        <v>0</v>
      </c>
      <c r="F19" s="90" t="b">
        <v>0</v>
      </c>
      <c r="G19" s="90" t="b">
        <v>0</v>
      </c>
      <c r="H19" s="90" t="b">
        <v>0</v>
      </c>
      <c r="I19" s="90" t="b">
        <v>0</v>
      </c>
      <c r="J19" s="90" t="b">
        <v>0</v>
      </c>
      <c r="K19" s="91" t="b">
        <v>0</v>
      </c>
      <c r="L19" s="94">
        <f t="shared" si="0"/>
        <v>0</v>
      </c>
      <c r="M19" s="95" t="b">
        <v>0</v>
      </c>
      <c r="N19" s="90" t="b">
        <v>0</v>
      </c>
      <c r="O19" s="90" t="b">
        <v>0</v>
      </c>
      <c r="P19" s="90" t="b">
        <v>0</v>
      </c>
      <c r="Q19" s="90" t="b">
        <v>0</v>
      </c>
      <c r="R19" s="90" t="b">
        <v>0</v>
      </c>
      <c r="S19" s="91" t="b">
        <v>0</v>
      </c>
      <c r="T19" s="94">
        <f t="shared" si="1"/>
        <v>0</v>
      </c>
      <c r="U19" s="95" t="b">
        <v>0</v>
      </c>
      <c r="V19" s="90" t="b">
        <v>0</v>
      </c>
      <c r="W19" s="90" t="b">
        <v>0</v>
      </c>
      <c r="X19" s="90" t="b">
        <v>0</v>
      </c>
      <c r="Y19" s="90" t="b">
        <v>0</v>
      </c>
      <c r="Z19" s="90" t="b">
        <v>0</v>
      </c>
      <c r="AA19" s="90" t="b">
        <v>0</v>
      </c>
      <c r="AB19" s="91" t="b">
        <v>0</v>
      </c>
      <c r="AC19" s="94">
        <f t="shared" si="2"/>
        <v>0</v>
      </c>
      <c r="AD19" s="95" t="b">
        <v>0</v>
      </c>
      <c r="AE19" s="90" t="b">
        <v>0</v>
      </c>
      <c r="AF19" s="90" t="b">
        <v>0</v>
      </c>
      <c r="AG19" s="90" t="b">
        <v>0</v>
      </c>
      <c r="AH19" s="90" t="b">
        <v>0</v>
      </c>
      <c r="AI19" s="90" t="b">
        <v>0</v>
      </c>
      <c r="AJ19" s="91" t="b">
        <v>0</v>
      </c>
      <c r="AK19" s="94">
        <f t="shared" si="3"/>
        <v>0</v>
      </c>
      <c r="AL19" s="95" t="b">
        <v>0</v>
      </c>
      <c r="AM19" s="90" t="b">
        <v>0</v>
      </c>
      <c r="AN19" s="90" t="b">
        <v>0</v>
      </c>
      <c r="AO19" s="90" t="b">
        <v>0</v>
      </c>
      <c r="AP19" s="90" t="b">
        <v>0</v>
      </c>
      <c r="AQ19" s="90" t="b">
        <v>0</v>
      </c>
      <c r="AR19" s="90" t="b">
        <v>0</v>
      </c>
      <c r="AS19" s="90" t="b">
        <v>0</v>
      </c>
      <c r="AT19" s="91" t="b">
        <v>0</v>
      </c>
      <c r="AU19" s="94">
        <f t="shared" si="4"/>
        <v>0</v>
      </c>
      <c r="AV19" s="95" t="b">
        <v>0</v>
      </c>
      <c r="AW19" s="90" t="b">
        <v>0</v>
      </c>
      <c r="AX19" s="90" t="b">
        <v>0</v>
      </c>
      <c r="AY19" s="90" t="b">
        <v>0</v>
      </c>
      <c r="AZ19" s="90" t="b">
        <v>0</v>
      </c>
      <c r="BA19" s="90" t="b">
        <v>0</v>
      </c>
      <c r="BB19" s="91" t="b">
        <v>0</v>
      </c>
      <c r="BC19" s="94">
        <f t="shared" si="5"/>
        <v>0</v>
      </c>
      <c r="BD19" s="88" t="b">
        <v>0</v>
      </c>
      <c r="BE19" s="92" t="b">
        <v>0</v>
      </c>
      <c r="BF19" s="92" t="b">
        <v>0</v>
      </c>
      <c r="BG19" s="92" t="b">
        <v>0</v>
      </c>
      <c r="BH19" s="92" t="b">
        <v>0</v>
      </c>
      <c r="BI19" s="94" t="b">
        <v>0</v>
      </c>
      <c r="BJ19" s="88" t="b">
        <v>0</v>
      </c>
      <c r="BK19" s="92" t="b">
        <v>0</v>
      </c>
      <c r="BL19" s="92" t="b">
        <v>0</v>
      </c>
      <c r="BM19" s="94">
        <f t="shared" si="6"/>
        <v>0</v>
      </c>
      <c r="BN19" s="95" t="b">
        <v>0</v>
      </c>
      <c r="BO19" s="90" t="b">
        <v>0</v>
      </c>
      <c r="BP19" s="90" t="b">
        <v>0</v>
      </c>
      <c r="BQ19" s="90" t="b">
        <v>0</v>
      </c>
      <c r="BR19" s="90" t="b">
        <v>0</v>
      </c>
      <c r="BS19" s="91" t="b">
        <v>0</v>
      </c>
      <c r="BT19" s="94">
        <f t="shared" si="7"/>
        <v>0</v>
      </c>
      <c r="BU19" s="95" t="b">
        <v>0</v>
      </c>
      <c r="BV19" s="90" t="b">
        <v>0</v>
      </c>
      <c r="BW19" s="90" t="b">
        <v>0</v>
      </c>
      <c r="BX19" s="90" t="b">
        <v>0</v>
      </c>
      <c r="BY19" s="90" t="b">
        <v>0</v>
      </c>
      <c r="BZ19" s="90" t="b">
        <v>0</v>
      </c>
      <c r="CA19" s="90" t="b">
        <v>0</v>
      </c>
      <c r="CB19" s="91" t="b">
        <v>0</v>
      </c>
      <c r="CC19" s="94">
        <f t="shared" si="8"/>
        <v>0</v>
      </c>
      <c r="CD19" s="95" t="b">
        <v>0</v>
      </c>
      <c r="CE19" s="90" t="b">
        <v>0</v>
      </c>
      <c r="CF19" s="90" t="b">
        <v>0</v>
      </c>
      <c r="CG19" s="90" t="b">
        <v>0</v>
      </c>
      <c r="CH19" s="90" t="b">
        <v>0</v>
      </c>
      <c r="CI19" s="90" t="b">
        <v>0</v>
      </c>
      <c r="CJ19" s="90" t="b">
        <v>0</v>
      </c>
      <c r="CK19" s="91" t="b">
        <v>0</v>
      </c>
      <c r="CL19" s="92">
        <f t="shared" si="9"/>
        <v>0</v>
      </c>
      <c r="CM19" s="92" t="b">
        <v>0</v>
      </c>
      <c r="CN19" s="92" t="b">
        <v>0</v>
      </c>
      <c r="CO19" s="94" t="b">
        <v>0</v>
      </c>
    </row>
    <row r="20" spans="1:93" ht="21" customHeight="1" x14ac:dyDescent="0.15">
      <c r="A20" s="231" t="s">
        <v>150</v>
      </c>
      <c r="B20" s="263" t="b">
        <v>1</v>
      </c>
      <c r="C20" s="97" t="b">
        <v>0</v>
      </c>
      <c r="D20" s="95" t="b">
        <v>0</v>
      </c>
      <c r="E20" s="90" t="b">
        <v>0</v>
      </c>
      <c r="F20" s="90" t="b">
        <v>0</v>
      </c>
      <c r="G20" s="90" t="b">
        <v>0</v>
      </c>
      <c r="H20" s="90" t="b">
        <v>0</v>
      </c>
      <c r="I20" s="90" t="b">
        <v>0</v>
      </c>
      <c r="J20" s="90" t="b">
        <v>0</v>
      </c>
      <c r="K20" s="91" t="b">
        <v>0</v>
      </c>
      <c r="L20" s="94">
        <f t="shared" si="0"/>
        <v>0</v>
      </c>
      <c r="M20" s="95" t="b">
        <v>0</v>
      </c>
      <c r="N20" s="90" t="b">
        <v>0</v>
      </c>
      <c r="O20" s="90" t="b">
        <v>0</v>
      </c>
      <c r="P20" s="90" t="b">
        <v>0</v>
      </c>
      <c r="Q20" s="90" t="b">
        <v>0</v>
      </c>
      <c r="R20" s="90" t="b">
        <v>0</v>
      </c>
      <c r="S20" s="91" t="b">
        <v>0</v>
      </c>
      <c r="T20" s="94">
        <f t="shared" si="1"/>
        <v>0</v>
      </c>
      <c r="U20" s="95" t="b">
        <v>0</v>
      </c>
      <c r="V20" s="90" t="b">
        <v>0</v>
      </c>
      <c r="W20" s="90" t="b">
        <v>0</v>
      </c>
      <c r="X20" s="90" t="b">
        <v>0</v>
      </c>
      <c r="Y20" s="90" t="b">
        <v>0</v>
      </c>
      <c r="Z20" s="90" t="b">
        <v>0</v>
      </c>
      <c r="AA20" s="90" t="b">
        <v>0</v>
      </c>
      <c r="AB20" s="91" t="b">
        <v>0</v>
      </c>
      <c r="AC20" s="94">
        <f t="shared" si="2"/>
        <v>0</v>
      </c>
      <c r="AD20" s="95" t="b">
        <v>0</v>
      </c>
      <c r="AE20" s="90" t="b">
        <v>0</v>
      </c>
      <c r="AF20" s="90" t="b">
        <v>0</v>
      </c>
      <c r="AG20" s="90" t="b">
        <v>0</v>
      </c>
      <c r="AH20" s="90" t="b">
        <v>0</v>
      </c>
      <c r="AI20" s="90" t="b">
        <v>0</v>
      </c>
      <c r="AJ20" s="91" t="b">
        <v>0</v>
      </c>
      <c r="AK20" s="94">
        <f t="shared" si="3"/>
        <v>0</v>
      </c>
      <c r="AL20" s="95" t="b">
        <v>0</v>
      </c>
      <c r="AM20" s="90" t="b">
        <v>0</v>
      </c>
      <c r="AN20" s="90" t="b">
        <v>0</v>
      </c>
      <c r="AO20" s="90" t="b">
        <v>0</v>
      </c>
      <c r="AP20" s="90" t="b">
        <v>0</v>
      </c>
      <c r="AQ20" s="90" t="b">
        <v>0</v>
      </c>
      <c r="AR20" s="90" t="b">
        <v>0</v>
      </c>
      <c r="AS20" s="90" t="b">
        <v>0</v>
      </c>
      <c r="AT20" s="91" t="b">
        <v>0</v>
      </c>
      <c r="AU20" s="94">
        <f t="shared" si="4"/>
        <v>0</v>
      </c>
      <c r="AV20" s="95" t="b">
        <v>0</v>
      </c>
      <c r="AW20" s="90" t="b">
        <v>0</v>
      </c>
      <c r="AX20" s="90" t="b">
        <v>0</v>
      </c>
      <c r="AY20" s="90" t="b">
        <v>0</v>
      </c>
      <c r="AZ20" s="90" t="b">
        <v>0</v>
      </c>
      <c r="BA20" s="90" t="b">
        <v>0</v>
      </c>
      <c r="BB20" s="91" t="b">
        <v>0</v>
      </c>
      <c r="BC20" s="94">
        <f t="shared" si="5"/>
        <v>0</v>
      </c>
      <c r="BD20" s="88" t="b">
        <v>0</v>
      </c>
      <c r="BE20" s="92" t="b">
        <v>0</v>
      </c>
      <c r="BF20" s="92" t="b">
        <v>0</v>
      </c>
      <c r="BG20" s="92" t="b">
        <v>0</v>
      </c>
      <c r="BH20" s="92" t="b">
        <v>0</v>
      </c>
      <c r="BI20" s="94" t="b">
        <v>0</v>
      </c>
      <c r="BJ20" s="88" t="b">
        <v>0</v>
      </c>
      <c r="BK20" s="92" t="b">
        <v>0</v>
      </c>
      <c r="BL20" s="92" t="b">
        <v>0</v>
      </c>
      <c r="BM20" s="94">
        <f t="shared" si="6"/>
        <v>0</v>
      </c>
      <c r="BN20" s="95" t="b">
        <v>0</v>
      </c>
      <c r="BO20" s="90" t="b">
        <v>0</v>
      </c>
      <c r="BP20" s="90" t="b">
        <v>0</v>
      </c>
      <c r="BQ20" s="90" t="b">
        <v>0</v>
      </c>
      <c r="BR20" s="90" t="b">
        <v>0</v>
      </c>
      <c r="BS20" s="91" t="b">
        <v>0</v>
      </c>
      <c r="BT20" s="94">
        <f t="shared" si="7"/>
        <v>0</v>
      </c>
      <c r="BU20" s="95" t="b">
        <v>0</v>
      </c>
      <c r="BV20" s="90" t="b">
        <v>0</v>
      </c>
      <c r="BW20" s="90" t="b">
        <v>0</v>
      </c>
      <c r="BX20" s="90" t="b">
        <v>0</v>
      </c>
      <c r="BY20" s="90" t="b">
        <v>0</v>
      </c>
      <c r="BZ20" s="90" t="b">
        <v>0</v>
      </c>
      <c r="CA20" s="90" t="b">
        <v>0</v>
      </c>
      <c r="CB20" s="91" t="b">
        <v>0</v>
      </c>
      <c r="CC20" s="94">
        <f t="shared" si="8"/>
        <v>0</v>
      </c>
      <c r="CD20" s="95" t="b">
        <v>0</v>
      </c>
      <c r="CE20" s="90" t="b">
        <v>0</v>
      </c>
      <c r="CF20" s="90" t="b">
        <v>0</v>
      </c>
      <c r="CG20" s="90" t="b">
        <v>0</v>
      </c>
      <c r="CH20" s="90" t="b">
        <v>0</v>
      </c>
      <c r="CI20" s="90" t="b">
        <v>0</v>
      </c>
      <c r="CJ20" s="90" t="b">
        <v>0</v>
      </c>
      <c r="CK20" s="91" t="b">
        <v>0</v>
      </c>
      <c r="CL20" s="92">
        <f t="shared" si="9"/>
        <v>0</v>
      </c>
      <c r="CM20" s="92" t="b">
        <v>0</v>
      </c>
      <c r="CN20" s="92" t="b">
        <v>0</v>
      </c>
      <c r="CO20" s="94" t="b">
        <v>0</v>
      </c>
    </row>
    <row r="21" spans="1:93" ht="21" customHeight="1" x14ac:dyDescent="0.15">
      <c r="A21" s="113"/>
      <c r="B21" s="263" t="b">
        <v>0</v>
      </c>
      <c r="C21" s="97" t="b">
        <v>0</v>
      </c>
      <c r="D21" s="95" t="b">
        <v>0</v>
      </c>
      <c r="E21" s="90" t="b">
        <v>0</v>
      </c>
      <c r="F21" s="90" t="b">
        <v>0</v>
      </c>
      <c r="G21" s="90" t="b">
        <v>0</v>
      </c>
      <c r="H21" s="90" t="b">
        <v>0</v>
      </c>
      <c r="I21" s="90" t="b">
        <v>0</v>
      </c>
      <c r="J21" s="90" t="b">
        <v>0</v>
      </c>
      <c r="K21" s="91" t="b">
        <v>0</v>
      </c>
      <c r="L21" s="94">
        <f t="shared" si="0"/>
        <v>0</v>
      </c>
      <c r="M21" s="95" t="b">
        <v>0</v>
      </c>
      <c r="N21" s="90" t="b">
        <v>0</v>
      </c>
      <c r="O21" s="90" t="b">
        <v>0</v>
      </c>
      <c r="P21" s="90" t="b">
        <v>0</v>
      </c>
      <c r="Q21" s="90" t="b">
        <v>0</v>
      </c>
      <c r="R21" s="90" t="b">
        <v>0</v>
      </c>
      <c r="S21" s="91" t="b">
        <v>0</v>
      </c>
      <c r="T21" s="94">
        <f t="shared" si="1"/>
        <v>0</v>
      </c>
      <c r="U21" s="95" t="b">
        <v>0</v>
      </c>
      <c r="V21" s="90" t="b">
        <v>0</v>
      </c>
      <c r="W21" s="90" t="b">
        <v>0</v>
      </c>
      <c r="X21" s="90" t="b">
        <v>0</v>
      </c>
      <c r="Y21" s="90" t="b">
        <v>0</v>
      </c>
      <c r="Z21" s="90" t="b">
        <v>0</v>
      </c>
      <c r="AA21" s="90" t="b">
        <v>0</v>
      </c>
      <c r="AB21" s="91" t="b">
        <v>0</v>
      </c>
      <c r="AC21" s="94">
        <f t="shared" si="2"/>
        <v>0</v>
      </c>
      <c r="AD21" s="95" t="b">
        <v>0</v>
      </c>
      <c r="AE21" s="90" t="b">
        <v>0</v>
      </c>
      <c r="AF21" s="90" t="b">
        <v>0</v>
      </c>
      <c r="AG21" s="90" t="b">
        <v>0</v>
      </c>
      <c r="AH21" s="90" t="b">
        <v>0</v>
      </c>
      <c r="AI21" s="90" t="b">
        <v>0</v>
      </c>
      <c r="AJ21" s="91" t="b">
        <v>0</v>
      </c>
      <c r="AK21" s="94">
        <f t="shared" si="3"/>
        <v>0</v>
      </c>
      <c r="AL21" s="95" t="b">
        <v>0</v>
      </c>
      <c r="AM21" s="90" t="b">
        <v>0</v>
      </c>
      <c r="AN21" s="90" t="b">
        <v>0</v>
      </c>
      <c r="AO21" s="90" t="b">
        <v>0</v>
      </c>
      <c r="AP21" s="90" t="b">
        <v>0</v>
      </c>
      <c r="AQ21" s="90" t="b">
        <v>0</v>
      </c>
      <c r="AR21" s="90" t="b">
        <v>0</v>
      </c>
      <c r="AS21" s="90" t="b">
        <v>0</v>
      </c>
      <c r="AT21" s="91" t="b">
        <v>0</v>
      </c>
      <c r="AU21" s="94">
        <f t="shared" si="4"/>
        <v>0</v>
      </c>
      <c r="AV21" s="95" t="b">
        <v>0</v>
      </c>
      <c r="AW21" s="90" t="b">
        <v>0</v>
      </c>
      <c r="AX21" s="90" t="b">
        <v>0</v>
      </c>
      <c r="AY21" s="90" t="b">
        <v>0</v>
      </c>
      <c r="AZ21" s="90" t="b">
        <v>0</v>
      </c>
      <c r="BA21" s="90" t="b">
        <v>0</v>
      </c>
      <c r="BB21" s="91" t="b">
        <v>0</v>
      </c>
      <c r="BC21" s="94">
        <f t="shared" si="5"/>
        <v>0</v>
      </c>
      <c r="BD21" s="88" t="b">
        <v>0</v>
      </c>
      <c r="BE21" s="92" t="b">
        <v>0</v>
      </c>
      <c r="BF21" s="92" t="b">
        <v>0</v>
      </c>
      <c r="BG21" s="92" t="b">
        <v>0</v>
      </c>
      <c r="BH21" s="92" t="b">
        <v>0</v>
      </c>
      <c r="BI21" s="94" t="b">
        <v>0</v>
      </c>
      <c r="BJ21" s="88" t="b">
        <v>0</v>
      </c>
      <c r="BK21" s="92" t="b">
        <v>0</v>
      </c>
      <c r="BL21" s="92" t="b">
        <v>0</v>
      </c>
      <c r="BM21" s="94">
        <f t="shared" si="6"/>
        <v>0</v>
      </c>
      <c r="BN21" s="95" t="b">
        <v>0</v>
      </c>
      <c r="BO21" s="90" t="b">
        <v>0</v>
      </c>
      <c r="BP21" s="90" t="b">
        <v>0</v>
      </c>
      <c r="BQ21" s="90" t="b">
        <v>0</v>
      </c>
      <c r="BR21" s="90" t="b">
        <v>0</v>
      </c>
      <c r="BS21" s="91" t="b">
        <v>0</v>
      </c>
      <c r="BT21" s="94">
        <f t="shared" si="7"/>
        <v>0</v>
      </c>
      <c r="BU21" s="95" t="b">
        <v>0</v>
      </c>
      <c r="BV21" s="90" t="b">
        <v>0</v>
      </c>
      <c r="BW21" s="90" t="b">
        <v>0</v>
      </c>
      <c r="BX21" s="90" t="b">
        <v>0</v>
      </c>
      <c r="BY21" s="90" t="b">
        <v>0</v>
      </c>
      <c r="BZ21" s="90" t="b">
        <v>0</v>
      </c>
      <c r="CA21" s="90" t="b">
        <v>0</v>
      </c>
      <c r="CB21" s="91" t="b">
        <v>0</v>
      </c>
      <c r="CC21" s="94">
        <f t="shared" si="8"/>
        <v>0</v>
      </c>
      <c r="CD21" s="95" t="b">
        <v>0</v>
      </c>
      <c r="CE21" s="90" t="b">
        <v>0</v>
      </c>
      <c r="CF21" s="90" t="b">
        <v>0</v>
      </c>
      <c r="CG21" s="90" t="b">
        <v>0</v>
      </c>
      <c r="CH21" s="90" t="b">
        <v>0</v>
      </c>
      <c r="CI21" s="90" t="b">
        <v>0</v>
      </c>
      <c r="CJ21" s="90" t="b">
        <v>0</v>
      </c>
      <c r="CK21" s="91" t="b">
        <v>0</v>
      </c>
      <c r="CL21" s="92">
        <f t="shared" si="9"/>
        <v>0</v>
      </c>
      <c r="CM21" s="92" t="b">
        <v>0</v>
      </c>
      <c r="CN21" s="92" t="b">
        <v>0</v>
      </c>
      <c r="CO21" s="94" t="b">
        <v>0</v>
      </c>
    </row>
    <row r="22" spans="1:93" ht="21" customHeight="1" x14ac:dyDescent="0.15">
      <c r="A22" s="231" t="s">
        <v>177</v>
      </c>
      <c r="B22" s="263" t="b">
        <v>1</v>
      </c>
      <c r="C22" s="97" t="b">
        <v>1</v>
      </c>
      <c r="D22" s="95" t="b">
        <v>0</v>
      </c>
      <c r="E22" s="90" t="b">
        <v>0</v>
      </c>
      <c r="F22" s="90" t="b">
        <v>0</v>
      </c>
      <c r="G22" s="90" t="b">
        <v>0</v>
      </c>
      <c r="H22" s="90" t="b">
        <v>0</v>
      </c>
      <c r="I22" s="90" t="b">
        <v>0</v>
      </c>
      <c r="J22" s="90" t="b">
        <v>0</v>
      </c>
      <c r="K22" s="91" t="b">
        <v>0</v>
      </c>
      <c r="L22" s="94">
        <f t="shared" si="0"/>
        <v>0</v>
      </c>
      <c r="M22" s="95" t="b">
        <v>0</v>
      </c>
      <c r="N22" s="90" t="b">
        <v>0</v>
      </c>
      <c r="O22" s="90" t="b">
        <v>0</v>
      </c>
      <c r="P22" s="90" t="b">
        <v>0</v>
      </c>
      <c r="Q22" s="90" t="b">
        <v>0</v>
      </c>
      <c r="R22" s="90" t="b">
        <v>0</v>
      </c>
      <c r="S22" s="91" t="b">
        <v>0</v>
      </c>
      <c r="T22" s="94">
        <f t="shared" si="1"/>
        <v>0</v>
      </c>
      <c r="U22" s="95" t="b">
        <v>0</v>
      </c>
      <c r="V22" s="90" t="b">
        <v>0</v>
      </c>
      <c r="W22" s="90" t="b">
        <v>0</v>
      </c>
      <c r="X22" s="90" t="b">
        <v>0</v>
      </c>
      <c r="Y22" s="90" t="b">
        <v>0</v>
      </c>
      <c r="Z22" s="90" t="b">
        <v>0</v>
      </c>
      <c r="AA22" s="90" t="b">
        <v>0</v>
      </c>
      <c r="AB22" s="91" t="b">
        <v>0</v>
      </c>
      <c r="AC22" s="94">
        <f t="shared" si="2"/>
        <v>0</v>
      </c>
      <c r="AD22" s="95" t="b">
        <v>0</v>
      </c>
      <c r="AE22" s="90" t="b">
        <v>0</v>
      </c>
      <c r="AF22" s="90" t="b">
        <v>0</v>
      </c>
      <c r="AG22" s="90" t="b">
        <v>0</v>
      </c>
      <c r="AH22" s="90" t="b">
        <v>0</v>
      </c>
      <c r="AI22" s="90" t="b">
        <v>0</v>
      </c>
      <c r="AJ22" s="91" t="b">
        <v>0</v>
      </c>
      <c r="AK22" s="94">
        <f t="shared" si="3"/>
        <v>0</v>
      </c>
      <c r="AL22" s="95" t="b">
        <v>0</v>
      </c>
      <c r="AM22" s="90" t="b">
        <v>0</v>
      </c>
      <c r="AN22" s="90" t="b">
        <v>0</v>
      </c>
      <c r="AO22" s="90" t="b">
        <v>0</v>
      </c>
      <c r="AP22" s="90" t="b">
        <v>0</v>
      </c>
      <c r="AQ22" s="90" t="b">
        <v>0</v>
      </c>
      <c r="AR22" s="90" t="b">
        <v>0</v>
      </c>
      <c r="AS22" s="90" t="b">
        <v>0</v>
      </c>
      <c r="AT22" s="91" t="b">
        <v>0</v>
      </c>
      <c r="AU22" s="94">
        <f t="shared" si="4"/>
        <v>0</v>
      </c>
      <c r="AV22" s="95" t="b">
        <v>0</v>
      </c>
      <c r="AW22" s="90" t="b">
        <v>0</v>
      </c>
      <c r="AX22" s="90" t="b">
        <v>0</v>
      </c>
      <c r="AY22" s="90" t="b">
        <v>0</v>
      </c>
      <c r="AZ22" s="90" t="b">
        <v>0</v>
      </c>
      <c r="BA22" s="90" t="b">
        <v>0</v>
      </c>
      <c r="BB22" s="91" t="b">
        <v>0</v>
      </c>
      <c r="BC22" s="94">
        <f t="shared" si="5"/>
        <v>0</v>
      </c>
      <c r="BD22" s="88" t="b">
        <v>0</v>
      </c>
      <c r="BE22" s="92" t="b">
        <v>0</v>
      </c>
      <c r="BF22" s="92" t="b">
        <v>0</v>
      </c>
      <c r="BG22" s="92" t="b">
        <v>0</v>
      </c>
      <c r="BH22" s="92" t="b">
        <v>0</v>
      </c>
      <c r="BI22" s="94" t="b">
        <v>0</v>
      </c>
      <c r="BJ22" s="88" t="b">
        <v>0</v>
      </c>
      <c r="BK22" s="92" t="b">
        <v>0</v>
      </c>
      <c r="BL22" s="92" t="b">
        <v>0</v>
      </c>
      <c r="BM22" s="94">
        <f t="shared" si="6"/>
        <v>0</v>
      </c>
      <c r="BN22" s="95" t="b">
        <v>0</v>
      </c>
      <c r="BO22" s="90" t="b">
        <v>0</v>
      </c>
      <c r="BP22" s="90" t="b">
        <v>0</v>
      </c>
      <c r="BQ22" s="90" t="b">
        <v>0</v>
      </c>
      <c r="BR22" s="90" t="b">
        <v>0</v>
      </c>
      <c r="BS22" s="91" t="b">
        <v>0</v>
      </c>
      <c r="BT22" s="94">
        <f t="shared" si="7"/>
        <v>0</v>
      </c>
      <c r="BU22" s="95" t="b">
        <v>0</v>
      </c>
      <c r="BV22" s="90" t="b">
        <v>0</v>
      </c>
      <c r="BW22" s="90" t="b">
        <v>0</v>
      </c>
      <c r="BX22" s="90" t="b">
        <v>0</v>
      </c>
      <c r="BY22" s="90" t="b">
        <v>0</v>
      </c>
      <c r="BZ22" s="90" t="b">
        <v>0</v>
      </c>
      <c r="CA22" s="90" t="b">
        <v>0</v>
      </c>
      <c r="CB22" s="91" t="b">
        <v>0</v>
      </c>
      <c r="CC22" s="94">
        <f t="shared" si="8"/>
        <v>0</v>
      </c>
      <c r="CD22" s="95" t="b">
        <v>0</v>
      </c>
      <c r="CE22" s="90" t="b">
        <v>0</v>
      </c>
      <c r="CF22" s="90" t="b">
        <v>0</v>
      </c>
      <c r="CG22" s="90" t="b">
        <v>0</v>
      </c>
      <c r="CH22" s="90" t="b">
        <v>0</v>
      </c>
      <c r="CI22" s="90" t="b">
        <v>0</v>
      </c>
      <c r="CJ22" s="90" t="b">
        <v>0</v>
      </c>
      <c r="CK22" s="91" t="b">
        <v>0</v>
      </c>
      <c r="CL22" s="92">
        <f t="shared" si="9"/>
        <v>0</v>
      </c>
      <c r="CM22" s="92" t="b">
        <v>0</v>
      </c>
      <c r="CN22" s="92" t="b">
        <v>0</v>
      </c>
      <c r="CO22" s="94" t="b">
        <v>0</v>
      </c>
    </row>
    <row r="23" spans="1:93" ht="21" customHeight="1" x14ac:dyDescent="0.15">
      <c r="A23" s="201" t="s">
        <v>178</v>
      </c>
      <c r="B23" s="263" t="b">
        <v>1</v>
      </c>
      <c r="C23" s="97" t="b">
        <v>1</v>
      </c>
      <c r="D23" s="95" t="b">
        <v>0</v>
      </c>
      <c r="E23" s="90" t="b">
        <v>0</v>
      </c>
      <c r="F23" s="90" t="b">
        <v>0</v>
      </c>
      <c r="G23" s="90" t="b">
        <v>0</v>
      </c>
      <c r="H23" s="90" t="b">
        <v>0</v>
      </c>
      <c r="I23" s="90" t="b">
        <v>0</v>
      </c>
      <c r="J23" s="90" t="b">
        <v>0</v>
      </c>
      <c r="K23" s="91" t="b">
        <v>0</v>
      </c>
      <c r="L23" s="94">
        <f t="shared" si="0"/>
        <v>0</v>
      </c>
      <c r="M23" s="95" t="b">
        <v>0</v>
      </c>
      <c r="N23" s="90" t="b">
        <v>0</v>
      </c>
      <c r="O23" s="90" t="b">
        <v>0</v>
      </c>
      <c r="P23" s="90" t="b">
        <v>0</v>
      </c>
      <c r="Q23" s="90" t="b">
        <v>0</v>
      </c>
      <c r="R23" s="90" t="b">
        <v>0</v>
      </c>
      <c r="S23" s="91" t="b">
        <v>0</v>
      </c>
      <c r="T23" s="94">
        <f t="shared" si="1"/>
        <v>0</v>
      </c>
      <c r="U23" s="95" t="b">
        <v>0</v>
      </c>
      <c r="V23" s="90" t="b">
        <v>0</v>
      </c>
      <c r="W23" s="90" t="b">
        <v>0</v>
      </c>
      <c r="X23" s="90" t="b">
        <v>0</v>
      </c>
      <c r="Y23" s="90" t="b">
        <v>0</v>
      </c>
      <c r="Z23" s="90" t="b">
        <v>0</v>
      </c>
      <c r="AA23" s="90" t="b">
        <v>0</v>
      </c>
      <c r="AB23" s="91" t="b">
        <v>0</v>
      </c>
      <c r="AC23" s="94">
        <f t="shared" si="2"/>
        <v>0</v>
      </c>
      <c r="AD23" s="95" t="b">
        <v>0</v>
      </c>
      <c r="AE23" s="90" t="b">
        <v>0</v>
      </c>
      <c r="AF23" s="90" t="b">
        <v>0</v>
      </c>
      <c r="AG23" s="90" t="b">
        <v>0</v>
      </c>
      <c r="AH23" s="90" t="b">
        <v>0</v>
      </c>
      <c r="AI23" s="90" t="b">
        <v>0</v>
      </c>
      <c r="AJ23" s="91" t="b">
        <v>0</v>
      </c>
      <c r="AK23" s="94">
        <f t="shared" si="3"/>
        <v>0</v>
      </c>
      <c r="AL23" s="95" t="b">
        <v>0</v>
      </c>
      <c r="AM23" s="90" t="b">
        <v>0</v>
      </c>
      <c r="AN23" s="90" t="b">
        <v>0</v>
      </c>
      <c r="AO23" s="90" t="b">
        <v>0</v>
      </c>
      <c r="AP23" s="90" t="b">
        <v>0</v>
      </c>
      <c r="AQ23" s="90" t="b">
        <v>0</v>
      </c>
      <c r="AR23" s="90" t="b">
        <v>0</v>
      </c>
      <c r="AS23" s="90" t="b">
        <v>0</v>
      </c>
      <c r="AT23" s="91" t="b">
        <v>0</v>
      </c>
      <c r="AU23" s="94">
        <f t="shared" si="4"/>
        <v>0</v>
      </c>
      <c r="AV23" s="95" t="b">
        <v>0</v>
      </c>
      <c r="AW23" s="90" t="b">
        <v>0</v>
      </c>
      <c r="AX23" s="90" t="b">
        <v>0</v>
      </c>
      <c r="AY23" s="90" t="b">
        <v>0</v>
      </c>
      <c r="AZ23" s="90" t="b">
        <v>0</v>
      </c>
      <c r="BA23" s="90" t="b">
        <v>0</v>
      </c>
      <c r="BB23" s="91" t="b">
        <v>0</v>
      </c>
      <c r="BC23" s="94">
        <f t="shared" si="5"/>
        <v>0</v>
      </c>
      <c r="BD23" s="88" t="b">
        <v>0</v>
      </c>
      <c r="BE23" s="92" t="b">
        <v>0</v>
      </c>
      <c r="BF23" s="92" t="b">
        <v>0</v>
      </c>
      <c r="BG23" s="92" t="b">
        <v>0</v>
      </c>
      <c r="BH23" s="92" t="b">
        <v>0</v>
      </c>
      <c r="BI23" s="94" t="b">
        <v>0</v>
      </c>
      <c r="BJ23" s="88" t="b">
        <v>0</v>
      </c>
      <c r="BK23" s="92" t="b">
        <v>0</v>
      </c>
      <c r="BL23" s="92" t="b">
        <v>0</v>
      </c>
      <c r="BM23" s="94">
        <f t="shared" si="6"/>
        <v>0</v>
      </c>
      <c r="BN23" s="95" t="b">
        <v>0</v>
      </c>
      <c r="BO23" s="90" t="b">
        <v>0</v>
      </c>
      <c r="BP23" s="90" t="b">
        <v>0</v>
      </c>
      <c r="BQ23" s="90" t="b">
        <v>0</v>
      </c>
      <c r="BR23" s="90" t="b">
        <v>0</v>
      </c>
      <c r="BS23" s="91" t="b">
        <v>0</v>
      </c>
      <c r="BT23" s="94">
        <f t="shared" si="7"/>
        <v>0</v>
      </c>
      <c r="BU23" s="95" t="b">
        <v>0</v>
      </c>
      <c r="BV23" s="90" t="b">
        <v>0</v>
      </c>
      <c r="BW23" s="90" t="b">
        <v>0</v>
      </c>
      <c r="BX23" s="90" t="b">
        <v>0</v>
      </c>
      <c r="BY23" s="90" t="b">
        <v>0</v>
      </c>
      <c r="BZ23" s="90" t="b">
        <v>0</v>
      </c>
      <c r="CA23" s="90" t="b">
        <v>0</v>
      </c>
      <c r="CB23" s="91" t="b">
        <v>0</v>
      </c>
      <c r="CC23" s="94">
        <f t="shared" si="8"/>
        <v>0</v>
      </c>
      <c r="CD23" s="95" t="b">
        <v>0</v>
      </c>
      <c r="CE23" s="90" t="b">
        <v>0</v>
      </c>
      <c r="CF23" s="90" t="b">
        <v>0</v>
      </c>
      <c r="CG23" s="90" t="b">
        <v>0</v>
      </c>
      <c r="CH23" s="90" t="b">
        <v>0</v>
      </c>
      <c r="CI23" s="90" t="b">
        <v>0</v>
      </c>
      <c r="CJ23" s="90" t="b">
        <v>0</v>
      </c>
      <c r="CK23" s="91" t="b">
        <v>0</v>
      </c>
      <c r="CL23" s="92">
        <f t="shared" si="9"/>
        <v>0</v>
      </c>
      <c r="CM23" s="92" t="b">
        <v>0</v>
      </c>
      <c r="CN23" s="92" t="b">
        <v>0</v>
      </c>
      <c r="CO23" s="94" t="b">
        <v>0</v>
      </c>
    </row>
    <row r="24" spans="1:93" ht="21.5" customHeight="1" x14ac:dyDescent="0.15">
      <c r="A24" s="280"/>
      <c r="B24" s="281" t="b">
        <v>0</v>
      </c>
      <c r="C24" s="124" t="b">
        <v>0</v>
      </c>
      <c r="D24" s="122" t="b">
        <v>0</v>
      </c>
      <c r="E24" s="117" t="b">
        <v>0</v>
      </c>
      <c r="F24" s="117" t="b">
        <v>0</v>
      </c>
      <c r="G24" s="117" t="b">
        <v>0</v>
      </c>
      <c r="H24" s="117" t="b">
        <v>0</v>
      </c>
      <c r="I24" s="117" t="b">
        <v>0</v>
      </c>
      <c r="J24" s="117" t="b">
        <v>0</v>
      </c>
      <c r="K24" s="118" t="b">
        <v>0</v>
      </c>
      <c r="L24" s="121">
        <f t="shared" si="0"/>
        <v>0</v>
      </c>
      <c r="M24" s="122" t="b">
        <v>0</v>
      </c>
      <c r="N24" s="117" t="b">
        <v>0</v>
      </c>
      <c r="O24" s="117" t="b">
        <v>0</v>
      </c>
      <c r="P24" s="117" t="b">
        <v>0</v>
      </c>
      <c r="Q24" s="117" t="b">
        <v>0</v>
      </c>
      <c r="R24" s="117" t="b">
        <v>0</v>
      </c>
      <c r="S24" s="118" t="b">
        <v>0</v>
      </c>
      <c r="T24" s="121">
        <f t="shared" si="1"/>
        <v>0</v>
      </c>
      <c r="U24" s="122" t="b">
        <v>0</v>
      </c>
      <c r="V24" s="117" t="b">
        <v>0</v>
      </c>
      <c r="W24" s="117" t="b">
        <v>0</v>
      </c>
      <c r="X24" s="117" t="b">
        <v>0</v>
      </c>
      <c r="Y24" s="117" t="b">
        <v>0</v>
      </c>
      <c r="Z24" s="117" t="b">
        <v>0</v>
      </c>
      <c r="AA24" s="117" t="b">
        <v>0</v>
      </c>
      <c r="AB24" s="118" t="b">
        <v>0</v>
      </c>
      <c r="AC24" s="121">
        <f t="shared" si="2"/>
        <v>0</v>
      </c>
      <c r="AD24" s="122" t="b">
        <v>0</v>
      </c>
      <c r="AE24" s="117" t="b">
        <v>0</v>
      </c>
      <c r="AF24" s="117" t="b">
        <v>0</v>
      </c>
      <c r="AG24" s="117" t="b">
        <v>0</v>
      </c>
      <c r="AH24" s="117" t="b">
        <v>0</v>
      </c>
      <c r="AI24" s="117" t="b">
        <v>0</v>
      </c>
      <c r="AJ24" s="118" t="b">
        <v>0</v>
      </c>
      <c r="AK24" s="121">
        <f t="shared" si="3"/>
        <v>0</v>
      </c>
      <c r="AL24" s="122" t="b">
        <v>0</v>
      </c>
      <c r="AM24" s="117" t="b">
        <v>0</v>
      </c>
      <c r="AN24" s="117" t="b">
        <v>0</v>
      </c>
      <c r="AO24" s="117" t="b">
        <v>0</v>
      </c>
      <c r="AP24" s="117" t="b">
        <v>0</v>
      </c>
      <c r="AQ24" s="117" t="b">
        <v>0</v>
      </c>
      <c r="AR24" s="117" t="b">
        <v>0</v>
      </c>
      <c r="AS24" s="117" t="b">
        <v>0</v>
      </c>
      <c r="AT24" s="118" t="b">
        <v>0</v>
      </c>
      <c r="AU24" s="121">
        <f t="shared" si="4"/>
        <v>0</v>
      </c>
      <c r="AV24" s="122" t="b">
        <v>0</v>
      </c>
      <c r="AW24" s="117" t="b">
        <v>0</v>
      </c>
      <c r="AX24" s="117" t="b">
        <v>0</v>
      </c>
      <c r="AY24" s="117" t="b">
        <v>0</v>
      </c>
      <c r="AZ24" s="117" t="b">
        <v>0</v>
      </c>
      <c r="BA24" s="117" t="b">
        <v>0</v>
      </c>
      <c r="BB24" s="118" t="b">
        <v>0</v>
      </c>
      <c r="BC24" s="121">
        <f t="shared" si="5"/>
        <v>0</v>
      </c>
      <c r="BD24" s="115" t="b">
        <v>0</v>
      </c>
      <c r="BE24" s="119" t="b">
        <v>0</v>
      </c>
      <c r="BF24" s="119" t="b">
        <v>0</v>
      </c>
      <c r="BG24" s="119" t="b">
        <v>0</v>
      </c>
      <c r="BH24" s="119" t="b">
        <v>0</v>
      </c>
      <c r="BI24" s="94" t="b">
        <v>0</v>
      </c>
      <c r="BJ24" s="115" t="b">
        <v>0</v>
      </c>
      <c r="BK24" s="119" t="b">
        <v>0</v>
      </c>
      <c r="BL24" s="119" t="b">
        <v>0</v>
      </c>
      <c r="BM24" s="121">
        <f t="shared" si="6"/>
        <v>0</v>
      </c>
      <c r="BN24" s="122" t="b">
        <v>0</v>
      </c>
      <c r="BO24" s="117" t="b">
        <v>0</v>
      </c>
      <c r="BP24" s="117" t="b">
        <v>0</v>
      </c>
      <c r="BQ24" s="117" t="b">
        <v>0</v>
      </c>
      <c r="BR24" s="117" t="b">
        <v>0</v>
      </c>
      <c r="BS24" s="118" t="b">
        <v>0</v>
      </c>
      <c r="BT24" s="121">
        <f t="shared" si="7"/>
        <v>0</v>
      </c>
      <c r="BU24" s="122" t="b">
        <v>0</v>
      </c>
      <c r="BV24" s="117" t="b">
        <v>0</v>
      </c>
      <c r="BW24" s="117" t="b">
        <v>0</v>
      </c>
      <c r="BX24" s="117" t="b">
        <v>0</v>
      </c>
      <c r="BY24" s="117" t="b">
        <v>0</v>
      </c>
      <c r="BZ24" s="117" t="b">
        <v>0</v>
      </c>
      <c r="CA24" s="117" t="b">
        <v>0</v>
      </c>
      <c r="CB24" s="118" t="b">
        <v>0</v>
      </c>
      <c r="CC24" s="121">
        <f t="shared" si="8"/>
        <v>0</v>
      </c>
      <c r="CD24" s="122" t="b">
        <v>0</v>
      </c>
      <c r="CE24" s="117" t="b">
        <v>0</v>
      </c>
      <c r="CF24" s="117" t="b">
        <v>0</v>
      </c>
      <c r="CG24" s="117" t="b">
        <v>0</v>
      </c>
      <c r="CH24" s="117" t="b">
        <v>0</v>
      </c>
      <c r="CI24" s="117" t="b">
        <v>0</v>
      </c>
      <c r="CJ24" s="117" t="b">
        <v>0</v>
      </c>
      <c r="CK24" s="118" t="b">
        <v>0</v>
      </c>
      <c r="CL24" s="119">
        <f t="shared" si="9"/>
        <v>0</v>
      </c>
      <c r="CM24" s="119" t="b">
        <v>0</v>
      </c>
      <c r="CN24" s="119" t="b">
        <v>0</v>
      </c>
      <c r="CO24" s="121" t="b">
        <v>0</v>
      </c>
    </row>
    <row r="25" spans="1:93" ht="22.5" customHeight="1" x14ac:dyDescent="0.15">
      <c r="A25" s="282" t="s">
        <v>170</v>
      </c>
      <c r="B25" s="283"/>
      <c r="C25" s="137">
        <f t="shared" ref="C25:K25" si="10">COUNTIF(C2:C24,"VRAI")</f>
        <v>13</v>
      </c>
      <c r="D25" s="134">
        <f t="shared" si="10"/>
        <v>3</v>
      </c>
      <c r="E25" s="130">
        <f t="shared" si="10"/>
        <v>5</v>
      </c>
      <c r="F25" s="130">
        <f t="shared" si="10"/>
        <v>2</v>
      </c>
      <c r="G25" s="130">
        <f t="shared" si="10"/>
        <v>9</v>
      </c>
      <c r="H25" s="130">
        <f t="shared" si="10"/>
        <v>4</v>
      </c>
      <c r="I25" s="130">
        <f t="shared" si="10"/>
        <v>0</v>
      </c>
      <c r="J25" s="130">
        <f t="shared" si="10"/>
        <v>0</v>
      </c>
      <c r="K25" s="131">
        <f t="shared" si="10"/>
        <v>0</v>
      </c>
      <c r="L25" s="135">
        <f>SUM(L2:L24)</f>
        <v>23</v>
      </c>
      <c r="M25" s="134">
        <f t="shared" ref="M25:S25" si="11">COUNTIF(M2:M24,"VRAI")</f>
        <v>5</v>
      </c>
      <c r="N25" s="130">
        <f t="shared" si="11"/>
        <v>3</v>
      </c>
      <c r="O25" s="130">
        <f t="shared" si="11"/>
        <v>7</v>
      </c>
      <c r="P25" s="130">
        <f t="shared" si="11"/>
        <v>4</v>
      </c>
      <c r="Q25" s="130">
        <f t="shared" si="11"/>
        <v>6</v>
      </c>
      <c r="R25" s="130">
        <f t="shared" si="11"/>
        <v>4</v>
      </c>
      <c r="S25" s="131">
        <f t="shared" si="11"/>
        <v>5</v>
      </c>
      <c r="T25" s="135">
        <f>SUM(T2:T24)</f>
        <v>34</v>
      </c>
      <c r="U25" s="134">
        <f t="shared" ref="U25:AB25" si="12">COUNTIF(U2:U24,"VRAI")</f>
        <v>2</v>
      </c>
      <c r="V25" s="130">
        <f t="shared" si="12"/>
        <v>7</v>
      </c>
      <c r="W25" s="130">
        <f t="shared" si="12"/>
        <v>4</v>
      </c>
      <c r="X25" s="130">
        <f t="shared" si="12"/>
        <v>7</v>
      </c>
      <c r="Y25" s="130">
        <f t="shared" si="12"/>
        <v>5</v>
      </c>
      <c r="Z25" s="130">
        <f t="shared" si="12"/>
        <v>3</v>
      </c>
      <c r="AA25" s="130">
        <f t="shared" si="12"/>
        <v>0</v>
      </c>
      <c r="AB25" s="131">
        <f t="shared" si="12"/>
        <v>0</v>
      </c>
      <c r="AC25" s="135">
        <f>SUM(AC2:AC24)</f>
        <v>28</v>
      </c>
      <c r="AD25" s="134">
        <f t="shared" ref="AD25:AJ25" si="13">COUNTIF(AD2:AD24,"VRAI")</f>
        <v>4</v>
      </c>
      <c r="AE25" s="130">
        <f t="shared" si="13"/>
        <v>0</v>
      </c>
      <c r="AF25" s="130">
        <f t="shared" si="13"/>
        <v>0</v>
      </c>
      <c r="AG25" s="130">
        <f t="shared" si="13"/>
        <v>0</v>
      </c>
      <c r="AH25" s="130">
        <f t="shared" si="13"/>
        <v>0</v>
      </c>
      <c r="AI25" s="130">
        <f t="shared" si="13"/>
        <v>0</v>
      </c>
      <c r="AJ25" s="131">
        <f t="shared" si="13"/>
        <v>0</v>
      </c>
      <c r="AK25" s="135">
        <f>SUM(AK2:AK24)</f>
        <v>4</v>
      </c>
      <c r="AL25" s="134">
        <f t="shared" ref="AL25:AT25" si="14">COUNTIF(AL2:AL24,"VRAI")</f>
        <v>0</v>
      </c>
      <c r="AM25" s="130">
        <f t="shared" si="14"/>
        <v>0</v>
      </c>
      <c r="AN25" s="130">
        <f t="shared" si="14"/>
        <v>0</v>
      </c>
      <c r="AO25" s="130">
        <f t="shared" si="14"/>
        <v>0</v>
      </c>
      <c r="AP25" s="130">
        <f t="shared" si="14"/>
        <v>0</v>
      </c>
      <c r="AQ25" s="130">
        <f t="shared" si="14"/>
        <v>0</v>
      </c>
      <c r="AR25" s="130">
        <f t="shared" si="14"/>
        <v>0</v>
      </c>
      <c r="AS25" s="130">
        <f t="shared" si="14"/>
        <v>0</v>
      </c>
      <c r="AT25" s="131">
        <f t="shared" si="14"/>
        <v>0</v>
      </c>
      <c r="AU25" s="135">
        <f>SUM(AU2:AU24)</f>
        <v>0</v>
      </c>
      <c r="AV25" s="128">
        <f t="shared" ref="AV25:BB25" si="15">COUNTIF(AV2:AV24,"VRAI")</f>
        <v>0</v>
      </c>
      <c r="AW25" s="132">
        <f t="shared" si="15"/>
        <v>0</v>
      </c>
      <c r="AX25" s="132">
        <f t="shared" si="15"/>
        <v>0</v>
      </c>
      <c r="AY25" s="132">
        <f t="shared" si="15"/>
        <v>0</v>
      </c>
      <c r="AZ25" s="132">
        <f t="shared" si="15"/>
        <v>0</v>
      </c>
      <c r="BA25" s="132">
        <f t="shared" si="15"/>
        <v>0</v>
      </c>
      <c r="BB25" s="132">
        <f t="shared" si="15"/>
        <v>0</v>
      </c>
      <c r="BC25" s="135">
        <f>SUM(BC2:BC24)</f>
        <v>0</v>
      </c>
      <c r="BD25" s="128">
        <f t="shared" ref="BD25:BL25" si="16">COUNTIF(BD2:BD24,"VRAI")</f>
        <v>0</v>
      </c>
      <c r="BE25" s="132">
        <f t="shared" si="16"/>
        <v>0</v>
      </c>
      <c r="BF25" s="132">
        <f t="shared" si="16"/>
        <v>0</v>
      </c>
      <c r="BG25" s="132">
        <f t="shared" si="16"/>
        <v>0</v>
      </c>
      <c r="BH25" s="132">
        <f t="shared" si="16"/>
        <v>0</v>
      </c>
      <c r="BI25" s="237">
        <f t="shared" si="16"/>
        <v>0</v>
      </c>
      <c r="BJ25" s="132">
        <f t="shared" si="16"/>
        <v>0</v>
      </c>
      <c r="BK25" s="132">
        <f t="shared" si="16"/>
        <v>0</v>
      </c>
      <c r="BL25" s="135">
        <f t="shared" si="16"/>
        <v>0</v>
      </c>
      <c r="BM25" s="137">
        <f>SUM(BM2:BM24)</f>
        <v>0</v>
      </c>
      <c r="BN25" s="128">
        <f t="shared" ref="BN25:BS25" si="17">COUNTIF(BN2:BN24,"VRAI")</f>
        <v>0</v>
      </c>
      <c r="BO25" s="132">
        <f t="shared" si="17"/>
        <v>0</v>
      </c>
      <c r="BP25" s="132">
        <f t="shared" si="17"/>
        <v>0</v>
      </c>
      <c r="BQ25" s="132">
        <f t="shared" si="17"/>
        <v>0</v>
      </c>
      <c r="BR25" s="132">
        <f t="shared" si="17"/>
        <v>0</v>
      </c>
      <c r="BS25" s="132">
        <f t="shared" si="17"/>
        <v>0</v>
      </c>
      <c r="BT25" s="135">
        <f>SUM(BT2:BT24)</f>
        <v>0</v>
      </c>
      <c r="BU25" s="128">
        <f t="shared" ref="BU25:CB25" si="18">COUNTIF(BU2:BU24,"VRAI")</f>
        <v>0</v>
      </c>
      <c r="BV25" s="132">
        <f t="shared" si="18"/>
        <v>0</v>
      </c>
      <c r="BW25" s="132">
        <f t="shared" si="18"/>
        <v>0</v>
      </c>
      <c r="BX25" s="132">
        <f t="shared" si="18"/>
        <v>0</v>
      </c>
      <c r="BY25" s="132">
        <f t="shared" si="18"/>
        <v>0</v>
      </c>
      <c r="BZ25" s="132">
        <f t="shared" si="18"/>
        <v>0</v>
      </c>
      <c r="CA25" s="132">
        <f t="shared" si="18"/>
        <v>0</v>
      </c>
      <c r="CB25" s="135">
        <f t="shared" si="18"/>
        <v>0</v>
      </c>
      <c r="CC25" s="137">
        <f>SUM(CC2:CC12)</f>
        <v>0</v>
      </c>
      <c r="CD25" s="128">
        <f t="shared" ref="CD25:CK25" si="19">COUNTIF(CD2:CD24,"VRAI")</f>
        <v>0</v>
      </c>
      <c r="CE25" s="132">
        <f t="shared" si="19"/>
        <v>0</v>
      </c>
      <c r="CF25" s="132">
        <f t="shared" si="19"/>
        <v>0</v>
      </c>
      <c r="CG25" s="132">
        <f t="shared" si="19"/>
        <v>0</v>
      </c>
      <c r="CH25" s="132">
        <f t="shared" si="19"/>
        <v>0</v>
      </c>
      <c r="CI25" s="132">
        <f t="shared" si="19"/>
        <v>0</v>
      </c>
      <c r="CJ25" s="132">
        <f t="shared" si="19"/>
        <v>0</v>
      </c>
      <c r="CK25" s="132">
        <f t="shared" si="19"/>
        <v>0</v>
      </c>
      <c r="CL25" s="132">
        <f>SUM(CL2:CL24)</f>
        <v>0</v>
      </c>
      <c r="CM25" s="284"/>
      <c r="CN25" s="284"/>
      <c r="CO25" s="285"/>
    </row>
  </sheetData>
  <pageMargins left="1" right="1" top="1" bottom="1" header="0.27777800000000002" footer="0.27777800000000002"/>
  <pageSetup scale="94" orientation="portrait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CHALLENGE</vt:lpstr>
      <vt:lpstr>baby</vt:lpstr>
      <vt:lpstr>mini-poussin</vt:lpstr>
      <vt:lpstr>Poussins </vt:lpstr>
      <vt:lpstr>benjamin </vt:lpstr>
      <vt:lpstr>Minime </vt:lpstr>
      <vt:lpstr>cadet </vt:lpstr>
      <vt:lpstr>junior-senior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2021-12-05T13:59:16Z</dcterms:modified>
</cp:coreProperties>
</file>